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C:\Users\lilianam.gomez\Downloads\"/>
    </mc:Choice>
  </mc:AlternateContent>
  <xr:revisionPtr revIDLastSave="0" documentId="13_ncr:1_{E00DE201-4299-40AE-9DAC-617D8868CD99}" xr6:coauthVersionLast="47" xr6:coauthVersionMax="47" xr10:uidLastSave="{00000000-0000-0000-0000-000000000000}"/>
  <bookViews>
    <workbookView xWindow="-120" yWindow="-120" windowWidth="24240" windowHeight="13140" tabRatio="686" activeTab="1" xr2:uid="{00000000-000D-0000-FFFF-FFFF00000000}"/>
  </bookViews>
  <sheets>
    <sheet name="PORT" sheetId="1" r:id="rId1"/>
    <sheet name="1. OFERTA MINCIENCIAS" sheetId="8" r:id="rId2"/>
    <sheet name="Hoja1" sheetId="17" state="hidden" r:id="rId3"/>
    <sheet name="Hoja5" sheetId="15" state="hidden" r:id="rId4"/>
    <sheet name="Cuadro Base de Recursos  P.Inv." sheetId="14" state="hidden" r:id="rId5"/>
    <sheet name="1. Primera Diapositiva" sheetId="12" state="hidden" r:id="rId6"/>
    <sheet name="2. Resumen" sheetId="11" state="hidden" r:id="rId7"/>
    <sheet name="3. Otras iniciativas no PAM" sheetId="16" state="hidden" r:id="rId8"/>
    <sheet name="Listas" sheetId="9" state="hidden" r:id="rId9"/>
  </sheets>
  <externalReferences>
    <externalReference r:id="rId10"/>
    <externalReference r:id="rId11"/>
    <externalReference r:id="rId12"/>
    <externalReference r:id="rId13"/>
  </externalReferences>
  <definedNames>
    <definedName name="_xlnm._FilterDatabase" localSheetId="1" hidden="1">'1. OFERTA MINCIENCIAS'!$A$7:$AS$57</definedName>
    <definedName name="_xlnm._FilterDatabase" localSheetId="6" hidden="1">'2. Resumen'!$B$1:$K$31</definedName>
    <definedName name="_xlnm.Print_Area" localSheetId="1">'1. OFERTA MINCIENCIAS'!$A$1:$AS$32</definedName>
    <definedName name="_xlnm.Print_Area" localSheetId="0">PORT!$A$1:$J$47</definedName>
    <definedName name="C390110005">#REF!</definedName>
    <definedName name="C390110006">#REF!</definedName>
    <definedName name="C390110007">#REF!</definedName>
    <definedName name="C390110008">#REF!</definedName>
    <definedName name="C390210005">#REF!</definedName>
    <definedName name="C390210006">#REF!</definedName>
    <definedName name="C390210007">#REF!</definedName>
    <definedName name="C390310005">#REF!</definedName>
    <definedName name="C390310006">#REF!</definedName>
    <definedName name="C390410004">#REF!</definedName>
    <definedName name="C390410005">#REF!</definedName>
    <definedName name="NPROYECTOINV">#REF!</definedName>
    <definedName name="proyecto1">#REF!</definedName>
    <definedName name="proyecto10">#REF!</definedName>
    <definedName name="proyecto11">#REF!</definedName>
    <definedName name="proyecto2">#REF!</definedName>
    <definedName name="proyecto3">#REF!</definedName>
    <definedName name="proyecto4">#REF!</definedName>
    <definedName name="proyecto5">#REF!</definedName>
    <definedName name="proyecto6">#REF!</definedName>
    <definedName name="proyecto7">#REF!</definedName>
    <definedName name="proyecto8">#REF!</definedName>
    <definedName name="proyecto9">#REF!</definedName>
    <definedName name="ProyectodeInversión">#REF!</definedName>
    <definedName name="Z_174A2EF9_B040_4AC2_9A69_ACC64BAE66F9_.wvu.Rows" localSheetId="0" hidden="1">PORT!#REF!</definedName>
  </definedNames>
  <calcPr calcId="191029"/>
  <pivotCaches>
    <pivotCache cacheId="0"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7" i="8" l="1"/>
  <c r="X55" i="8" l="1"/>
  <c r="X56" i="8" l="1"/>
  <c r="X54" i="8"/>
  <c r="X53" i="8"/>
  <c r="X52" i="8"/>
  <c r="X51" i="8"/>
  <c r="X50" i="8"/>
  <c r="D48" i="17"/>
  <c r="D47" i="17"/>
  <c r="X49" i="8"/>
  <c r="X57" i="8"/>
  <c r="D49" i="17" l="1"/>
  <c r="X47" i="8"/>
  <c r="X45" i="8"/>
  <c r="X46" i="8"/>
  <c r="X43" i="8"/>
  <c r="X44" i="8"/>
  <c r="X41" i="8"/>
  <c r="X42" i="8"/>
  <c r="X39" i="8"/>
  <c r="X40" i="8"/>
  <c r="X37" i="8"/>
  <c r="X38" i="8"/>
  <c r="X36" i="8"/>
  <c r="X34" i="8"/>
  <c r="X35" i="8"/>
  <c r="X32" i="8"/>
  <c r="X33" i="8"/>
  <c r="X29" i="8"/>
  <c r="X30" i="8"/>
  <c r="X31" i="8"/>
  <c r="X28" i="8"/>
  <c r="X27" i="8"/>
  <c r="X24" i="8"/>
  <c r="X26" i="8"/>
  <c r="X22" i="8"/>
  <c r="X23" i="8"/>
  <c r="X19" i="8"/>
  <c r="X20" i="8"/>
  <c r="X21" i="8"/>
  <c r="X18" i="8"/>
  <c r="X16" i="8"/>
  <c r="X15" i="8"/>
  <c r="X14" i="8"/>
  <c r="X13" i="8"/>
  <c r="X12" i="8"/>
  <c r="X11" i="8"/>
  <c r="X10" i="8"/>
  <c r="X9" i="8"/>
  <c r="X8" i="8"/>
  <c r="V48" i="8"/>
  <c r="X48" i="8" s="1"/>
  <c r="I48" i="8"/>
  <c r="V25" i="8" l="1"/>
  <c r="X25" i="8" s="1"/>
  <c r="X17" i="8" l="1"/>
  <c r="I26" i="12" l="1"/>
  <c r="C9" i="12" s="1"/>
  <c r="I23" i="12"/>
  <c r="I24" i="12"/>
  <c r="I25" i="12"/>
  <c r="I22" i="12"/>
  <c r="I21" i="12"/>
  <c r="I27" i="12" s="1"/>
  <c r="D48" i="16"/>
  <c r="D27" i="16"/>
  <c r="D19" i="16"/>
  <c r="D8" i="16"/>
  <c r="D6" i="16"/>
  <c r="C3" i="16"/>
  <c r="C10" i="12" l="1"/>
  <c r="J11" i="14"/>
  <c r="D5" i="12"/>
  <c r="C5" i="12"/>
  <c r="X2" i="14"/>
  <c r="Y2" i="14"/>
  <c r="L15" i="14" l="1"/>
  <c r="Z15" i="14" s="1"/>
  <c r="C8" i="12" s="1"/>
  <c r="I28" i="12" l="1"/>
  <c r="I29" i="12" s="1"/>
  <c r="C7" i="12"/>
  <c r="F7" i="11"/>
  <c r="F6" i="11"/>
  <c r="F31" i="11" s="1"/>
  <c r="C3" i="12" s="1"/>
  <c r="C4" i="12" l="1"/>
  <c r="D3" i="12"/>
  <c r="V2" i="14"/>
  <c r="U2" i="14"/>
  <c r="T2" i="14"/>
  <c r="S2" i="14"/>
  <c r="R2" i="14"/>
  <c r="Q2" i="14"/>
  <c r="P2" i="14"/>
  <c r="O2" i="14"/>
  <c r="N2" i="14"/>
  <c r="M2" i="14"/>
  <c r="L2" i="14"/>
  <c r="K2" i="14"/>
  <c r="J2" i="14"/>
  <c r="I2" i="14"/>
  <c r="H2" i="14"/>
  <c r="G2" i="14"/>
  <c r="F2" i="14"/>
  <c r="E2" i="14"/>
  <c r="D2" i="14"/>
  <c r="W2" i="14"/>
  <c r="Z14" i="14"/>
  <c r="D4" i="12" l="1"/>
  <c r="C2" i="16"/>
  <c r="C4" i="16" s="1"/>
  <c r="Z4" i="14" l="1"/>
  <c r="Z5" i="14"/>
  <c r="Z6" i="14"/>
  <c r="Z7" i="14"/>
  <c r="Z8" i="14"/>
  <c r="Z9" i="14"/>
  <c r="Z10" i="14"/>
  <c r="Z11" i="14"/>
  <c r="Z12" i="14"/>
  <c r="Z13" i="14"/>
  <c r="AB4" i="14" l="1"/>
  <c r="AB5" i="14"/>
  <c r="AB6" i="14"/>
  <c r="AB7" i="14"/>
  <c r="AB8" i="14"/>
  <c r="AB9" i="14"/>
  <c r="AB10" i="14"/>
  <c r="AB11" i="14"/>
  <c r="AA16" i="14"/>
  <c r="Z3" i="14"/>
  <c r="Z16" i="14" s="1"/>
  <c r="AB3" i="14" l="1"/>
  <c r="AB16"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Pinzón López</author>
    <author>Diego Alexander Tibocha</author>
  </authors>
  <commentList>
    <comment ref="E15" authorId="0" shapeId="0" xr:uid="{00000000-0006-0000-0100-000001000000}">
      <text>
        <r>
          <rPr>
            <b/>
            <sz val="9"/>
            <color indexed="81"/>
            <rFont val="Tahoma"/>
            <charset val="1"/>
          </rPr>
          <t>Eduardo Pinzón López:</t>
        </r>
        <r>
          <rPr>
            <sz val="9"/>
            <color indexed="81"/>
            <rFont val="Tahoma"/>
            <charset val="1"/>
          </rPr>
          <t xml:space="preserve">
El nombre de esta convocatoria no esta de igual forma en el PAI, aparece com: Formación de Capital Humano de Alto Nivel para las Regiones </t>
        </r>
      </text>
    </comment>
    <comment ref="U17" authorId="0" shapeId="0" xr:uid="{A89F63A4-DA32-4730-8021-E6F036DC195B}">
      <text>
        <r>
          <rPr>
            <b/>
            <sz val="9"/>
            <color indexed="81"/>
            <rFont val="Tahoma"/>
            <family val="2"/>
          </rPr>
          <t>Eduardo Pinzón López:</t>
        </r>
        <r>
          <rPr>
            <sz val="9"/>
            <color indexed="81"/>
            <rFont val="Tahoma"/>
            <family val="2"/>
          </rPr>
          <t xml:space="preserve">
Los recursos del Fondo FIS estan pendientes de aprobación  y confirmación, este recurso podría cambiar. </t>
        </r>
      </text>
    </comment>
    <comment ref="X17" authorId="0" shapeId="0" xr:uid="{C072A467-B960-4479-8E24-7F0234DBCC19}">
      <text>
        <r>
          <rPr>
            <b/>
            <sz val="9"/>
            <color indexed="81"/>
            <rFont val="Tahoma"/>
            <family val="2"/>
          </rPr>
          <t>Eduardo Pinzón López:</t>
        </r>
        <r>
          <rPr>
            <sz val="9"/>
            <color indexed="81"/>
            <rFont val="Tahoma"/>
            <family val="2"/>
          </rPr>
          <t xml:space="preserve">
Los recursos del Fondo FIS estan pendientes de aprobación  y confirmación, este recurso podría cambiar.</t>
        </r>
      </text>
    </comment>
    <comment ref="X19" authorId="0" shapeId="0" xr:uid="{3C18C179-AB6D-4D27-8993-09189917483E}">
      <text>
        <r>
          <rPr>
            <b/>
            <sz val="9"/>
            <color indexed="81"/>
            <rFont val="Tahoma"/>
            <family val="2"/>
          </rPr>
          <t>Eduardo Pinzón López:</t>
        </r>
        <r>
          <rPr>
            <sz val="9"/>
            <color indexed="81"/>
            <rFont val="Tahoma"/>
            <family val="2"/>
          </rPr>
          <t xml:space="preserve">
Recursos de evaluación, esta convocatoria no entrega recursos de financiación</t>
        </r>
      </text>
    </comment>
    <comment ref="X20" authorId="0" shapeId="0" xr:uid="{8F042F8E-0ECF-4EC0-97D5-D8D0A9D6E64F}">
      <text>
        <r>
          <rPr>
            <b/>
            <sz val="9"/>
            <color indexed="81"/>
            <rFont val="Tahoma"/>
            <family val="2"/>
          </rPr>
          <t>Eduardo Pinzón López:</t>
        </r>
        <r>
          <rPr>
            <sz val="9"/>
            <color indexed="81"/>
            <rFont val="Tahoma"/>
            <family val="2"/>
          </rPr>
          <t xml:space="preserve">
Recursos de evaluación, esta convocatoria no entrega recursos de financiación</t>
        </r>
      </text>
    </comment>
    <comment ref="X21" authorId="0" shapeId="0" xr:uid="{A205F281-5FBA-4900-B359-CCBF85D1B3D2}">
      <text>
        <r>
          <rPr>
            <b/>
            <sz val="9"/>
            <color indexed="81"/>
            <rFont val="Tahoma"/>
            <family val="2"/>
          </rPr>
          <t>Eduardo Pinzón López:</t>
        </r>
        <r>
          <rPr>
            <sz val="9"/>
            <color indexed="81"/>
            <rFont val="Tahoma"/>
            <family val="2"/>
          </rPr>
          <t xml:space="preserve">
Recursos de evaluación, esta convocatoria no entrega recursos de financiación</t>
        </r>
      </text>
    </comment>
    <comment ref="X22" authorId="0" shapeId="0" xr:uid="{346748F9-A914-405B-85B8-96E159D08D60}">
      <text>
        <r>
          <rPr>
            <b/>
            <sz val="9"/>
            <color indexed="81"/>
            <rFont val="Tahoma"/>
            <family val="2"/>
          </rPr>
          <t>Eduardo Pinzón López:</t>
        </r>
        <r>
          <rPr>
            <sz val="9"/>
            <color indexed="81"/>
            <rFont val="Tahoma"/>
            <family val="2"/>
          </rPr>
          <t xml:space="preserve">
Recursos de evaluación, esta convocatoria no entrega recursos de financiación</t>
        </r>
      </text>
    </comment>
    <comment ref="X23" authorId="0" shapeId="0" xr:uid="{C4443432-3349-48A7-9BC1-076B7690611C}">
      <text>
        <r>
          <rPr>
            <b/>
            <sz val="9"/>
            <color indexed="81"/>
            <rFont val="Tahoma"/>
            <family val="2"/>
          </rPr>
          <t>Eduardo Pinzón López:</t>
        </r>
        <r>
          <rPr>
            <sz val="9"/>
            <color indexed="81"/>
            <rFont val="Tahoma"/>
            <family val="2"/>
          </rPr>
          <t xml:space="preserve">
Recursos de evaluación, esta convocatoria no entrega recursos de financiación</t>
        </r>
      </text>
    </comment>
    <comment ref="X24" authorId="0" shapeId="0" xr:uid="{6C5ADA29-C287-43D2-9651-45C37F28648B}">
      <text>
        <r>
          <rPr>
            <b/>
            <sz val="9"/>
            <color indexed="81"/>
            <rFont val="Tahoma"/>
            <family val="2"/>
          </rPr>
          <t>Eduardo Pinzón López:</t>
        </r>
        <r>
          <rPr>
            <sz val="9"/>
            <color indexed="81"/>
            <rFont val="Tahoma"/>
            <family val="2"/>
          </rPr>
          <t xml:space="preserve">
Es una convocatoria tercerizada, el valor incluye toda la estrategia , incluyendo la convocatoria</t>
        </r>
      </text>
    </comment>
    <comment ref="V26" authorId="0" shapeId="0" xr:uid="{C556FDBD-672B-43FC-8B62-6FF79D2D3A87}">
      <text>
        <r>
          <rPr>
            <b/>
            <sz val="9"/>
            <color indexed="81"/>
            <rFont val="Tahoma"/>
            <family val="2"/>
          </rPr>
          <t>Eduardo Pinzón López:</t>
        </r>
        <r>
          <rPr>
            <sz val="9"/>
            <color indexed="81"/>
            <rFont val="Tahoma"/>
            <family val="2"/>
          </rPr>
          <t xml:space="preserve">
Valor pendiente por confirmar con el aliado</t>
        </r>
      </text>
    </comment>
    <comment ref="E31" authorId="0" shapeId="0" xr:uid="{00000000-0006-0000-0100-000004000000}">
      <text>
        <r>
          <rPr>
            <b/>
            <sz val="9"/>
            <color indexed="81"/>
            <rFont val="Tahoma"/>
            <family val="2"/>
          </rPr>
          <t>Eduardo Pinzón López:</t>
        </r>
        <r>
          <rPr>
            <sz val="9"/>
            <color indexed="81"/>
            <rFont val="Tahoma"/>
            <family val="2"/>
          </rPr>
          <t xml:space="preserve">
Esta convocatoria no esta en las fichas de programa estratégico
</t>
        </r>
      </text>
    </comment>
    <comment ref="A42" authorId="1" shapeId="0" xr:uid="{00000000-0006-0000-0100-000006000000}">
      <text>
        <r>
          <rPr>
            <b/>
            <sz val="9"/>
            <color indexed="81"/>
            <rFont val="Tahoma"/>
            <charset val="1"/>
          </rPr>
          <t>Diego Alexander Tibocha:</t>
        </r>
        <r>
          <rPr>
            <sz val="9"/>
            <color indexed="81"/>
            <rFont val="Tahoma"/>
            <charset val="1"/>
          </rPr>
          <t xml:space="preserve">
Invitación</t>
        </r>
      </text>
    </comment>
    <comment ref="A43" authorId="1" shapeId="0" xr:uid="{00000000-0006-0000-0100-000007000000}">
      <text>
        <r>
          <rPr>
            <b/>
            <sz val="9"/>
            <color indexed="81"/>
            <rFont val="Tahoma"/>
            <charset val="1"/>
          </rPr>
          <t>Diego Alexander Tibocha:</t>
        </r>
        <r>
          <rPr>
            <sz val="9"/>
            <color indexed="81"/>
            <rFont val="Tahoma"/>
            <charset val="1"/>
          </rPr>
          <t xml:space="preserve">
Invitación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T10" authorId="0" shapeId="0" xr:uid="{00000000-0006-0000-0400-000001000000}">
      <text>
        <r>
          <rPr>
            <b/>
            <sz val="9"/>
            <color indexed="81"/>
            <rFont val="Tahoma"/>
            <family val="2"/>
          </rPr>
          <t>Eduardo Pinzón López:</t>
        </r>
        <r>
          <rPr>
            <sz val="9"/>
            <color indexed="81"/>
            <rFont val="Tahoma"/>
            <family val="2"/>
          </rPr>
          <t xml:space="preserve">
Plataforma Transatlántica</t>
        </r>
      </text>
    </comment>
    <comment ref="X10" authorId="0" shapeId="0" xr:uid="{00000000-0006-0000-0400-000002000000}">
      <text>
        <r>
          <rPr>
            <b/>
            <sz val="9"/>
            <color indexed="81"/>
            <rFont val="Tahoma"/>
            <family val="2"/>
          </rPr>
          <t>Eduardo Pinzón López:</t>
        </r>
        <r>
          <rPr>
            <sz val="9"/>
            <color indexed="81"/>
            <rFont val="Tahoma"/>
            <family val="2"/>
          </rPr>
          <t xml:space="preserve">
DFG Alemania</t>
        </r>
      </text>
    </comment>
  </commentList>
</comments>
</file>

<file path=xl/sharedStrings.xml><?xml version="1.0" encoding="utf-8"?>
<sst xmlns="http://schemas.openxmlformats.org/spreadsheetml/2006/main" count="3162" uniqueCount="2103">
  <si>
    <t xml:space="preserve"> </t>
  </si>
  <si>
    <t>EJE TEMÁTICO</t>
  </si>
  <si>
    <t xml:space="preserve">NOMBRE </t>
  </si>
  <si>
    <t>DESCRIPCIÓN</t>
  </si>
  <si>
    <t xml:space="preserve">INSTRUMENTO </t>
  </si>
  <si>
    <t>INDICADOR</t>
  </si>
  <si>
    <t>META</t>
  </si>
  <si>
    <t>ÁREA RESPONSABLE</t>
  </si>
  <si>
    <t>TOTAL</t>
  </si>
  <si>
    <t>Convocatoria</t>
  </si>
  <si>
    <t>Programas y Proyectos de CTeI</t>
  </si>
  <si>
    <t>Movilidad Internacional</t>
  </si>
  <si>
    <t>Fortalecimiento de capacidades para la generación de conocimiento</t>
  </si>
  <si>
    <t>Modelo de Clasificación Revistas Científicas Especializadas - PUBLINDEX</t>
  </si>
  <si>
    <t>Modelo de medición de grupos de investigación, desarrollo tecnológico o de innovación y de reconocimiento de investigadores del Sistema nacional de Ciencia, Tecnología e Innovación</t>
  </si>
  <si>
    <t>Innovación y Productividad</t>
  </si>
  <si>
    <t>Empresas con capacidades en gestión de innovación</t>
  </si>
  <si>
    <t>Expediciones Científicas Nacionales</t>
  </si>
  <si>
    <t>Formación y vinculación de Capital Humano de Alto Nivel</t>
  </si>
  <si>
    <t>Estancias posdoctorales apoyadas por Minciencias y aliados</t>
  </si>
  <si>
    <t>Jóvenes Investigadores e Innovadores</t>
  </si>
  <si>
    <t>Apropiación Social del Conocimiento</t>
  </si>
  <si>
    <t>Comunidades y/o grupos de interés que se fortalecen a través de procesos de Apropiación Social de Conocimiento y cultura científica</t>
  </si>
  <si>
    <t>Dirección de Capacidades y Divulgación de la CTeI</t>
  </si>
  <si>
    <t>Minciencias</t>
  </si>
  <si>
    <t>Beneficios Tributarios</t>
  </si>
  <si>
    <t>CLASIFICACIÓN OFERTA</t>
  </si>
  <si>
    <t>CÓDIGO: D101PR01F13</t>
  </si>
  <si>
    <t>No aplica</t>
  </si>
  <si>
    <t>Programa de Propiedad Intelectual</t>
  </si>
  <si>
    <t>Solicitudes de patentes por residentes en Oficina Nacional colombiana</t>
  </si>
  <si>
    <t>Proyectos de I+D+i financiados por Minciencias y aliados para la generación de Bioproductos</t>
  </si>
  <si>
    <t>FUENTE DE RECURSOS</t>
  </si>
  <si>
    <t>PROYECTO DE INVERSION (SI APLICA)</t>
  </si>
  <si>
    <t>TOTAL PARA SEGUIMIENTO  Y EVALUACIÓN</t>
  </si>
  <si>
    <t>FECHA BANCO PRELIMINAR</t>
  </si>
  <si>
    <t xml:space="preserve">FECHA BANCO ELEGIBLES </t>
  </si>
  <si>
    <t>FECHA BANCO FINANCIABLES</t>
  </si>
  <si>
    <t>ENERO</t>
  </si>
  <si>
    <t>FEBRERO</t>
  </si>
  <si>
    <t>MARZO</t>
  </si>
  <si>
    <t>ABRIL</t>
  </si>
  <si>
    <t>MAYO</t>
  </si>
  <si>
    <t>JUNIO</t>
  </si>
  <si>
    <t>JULIO</t>
  </si>
  <si>
    <t>AGOSTO</t>
  </si>
  <si>
    <t>SEPTIEMBRE</t>
  </si>
  <si>
    <t>OCTUBRE</t>
  </si>
  <si>
    <t>NOVIEMBRE</t>
  </si>
  <si>
    <t>DICIEMBRE</t>
  </si>
  <si>
    <t>ENFOQUE DIFERENCIAL
(SI APLICA)</t>
  </si>
  <si>
    <t>FECHA DEFINITIVA DE TDR</t>
  </si>
  <si>
    <t>FECHA DE PROCESOS CONTRACTUALES DE CONTRATACIÓN</t>
  </si>
  <si>
    <t>Departamentos</t>
  </si>
  <si>
    <t>Tipo de Oferta</t>
  </si>
  <si>
    <t xml:space="preserve">Invitación </t>
  </si>
  <si>
    <t>Concurso</t>
  </si>
  <si>
    <t> Amazonas</t>
  </si>
  <si>
    <t> Antioquia</t>
  </si>
  <si>
    <t> Arauca</t>
  </si>
  <si>
    <t> Atlántico</t>
  </si>
  <si>
    <t> Bogotá</t>
  </si>
  <si>
    <t> Bolívar</t>
  </si>
  <si>
    <t> Boyacá</t>
  </si>
  <si>
    <t> Caldas</t>
  </si>
  <si>
    <t> Caquetá</t>
  </si>
  <si>
    <t> Casanare</t>
  </si>
  <si>
    <t> Cauca</t>
  </si>
  <si>
    <t> Cesar</t>
  </si>
  <si>
    <t> Chocó</t>
  </si>
  <si>
    <t> Córdoba</t>
  </si>
  <si>
    <t> Cundinamarca</t>
  </si>
  <si>
    <t> Guainía</t>
  </si>
  <si>
    <t> Guaviare</t>
  </si>
  <si>
    <t> Huila</t>
  </si>
  <si>
    <t> La Guajira</t>
  </si>
  <si>
    <t> Magdalena</t>
  </si>
  <si>
    <t> Meta</t>
  </si>
  <si>
    <t> Nariño</t>
  </si>
  <si>
    <t> Norte de Santander</t>
  </si>
  <si>
    <t> Putumayo</t>
  </si>
  <si>
    <t> Quindío</t>
  </si>
  <si>
    <t> Risaralda</t>
  </si>
  <si>
    <t> San Andrés y Providencia</t>
  </si>
  <si>
    <t> Santander</t>
  </si>
  <si>
    <t> Sucre</t>
  </si>
  <si>
    <t> Valle del Cauca</t>
  </si>
  <si>
    <t> Vaupés</t>
  </si>
  <si>
    <t> Vichada</t>
  </si>
  <si>
    <t>Eje Temático</t>
  </si>
  <si>
    <t>Vocaciones Científicas de CTeI</t>
  </si>
  <si>
    <t>Aliados Estratégicos</t>
  </si>
  <si>
    <t>Presupuesto General de la Nación</t>
  </si>
  <si>
    <t>Sistema General de Regalías</t>
  </si>
  <si>
    <t>Otras Entidades Gubernamentales Nacionales</t>
  </si>
  <si>
    <t>Aliados Internacionales</t>
  </si>
  <si>
    <t>DURACIÓN DE LOS PROYECTOS EN MESES</t>
  </si>
  <si>
    <t>RESPONSABLE DEL MECANISMO</t>
  </si>
  <si>
    <t>Addily Johanna Cala Castro</t>
  </si>
  <si>
    <t>Administrador Del Sistema</t>
  </si>
  <si>
    <t>Adolfo Alarcón Guzmán</t>
  </si>
  <si>
    <t>Adolfo Antonio Bula Ramirez</t>
  </si>
  <si>
    <t>Adriana Amanda Daza Torres</t>
  </si>
  <si>
    <t>Adriana Colmenares Montoya</t>
  </si>
  <si>
    <t>Adriana Del Pilar Sanchez Vargas</t>
  </si>
  <si>
    <t>Adriana Isabel Prieto Alzate</t>
  </si>
  <si>
    <t>Adriana Marcela Cantor Avila</t>
  </si>
  <si>
    <t>Adriana Marcela Diaz Aristizabal</t>
  </si>
  <si>
    <t>Adriana Marcela Diaz Espinosa</t>
  </si>
  <si>
    <t>Adriana Marcela Peña Gomez</t>
  </si>
  <si>
    <t>Adriana Marcela Rivera Acero</t>
  </si>
  <si>
    <t>Adriana María Arias Pinillos</t>
  </si>
  <si>
    <t>Adriana Mejia Ramirez</t>
  </si>
  <si>
    <t>Adriana Montealegre Riano</t>
  </si>
  <si>
    <t>Adriana Munoz Vega</t>
  </si>
  <si>
    <t>Adriana Olmos Fonseca</t>
  </si>
  <si>
    <t>Adriana Paola Serrano Quevedo</t>
  </si>
  <si>
    <t>Adriana Zorro</t>
  </si>
  <si>
    <t>aeinfodata</t>
  </si>
  <si>
    <t>Ahyda Cristina Garcia Córdoba</t>
  </si>
  <si>
    <t>Alba Del Pilar Rey Vega</t>
  </si>
  <si>
    <t>Alba Esther Del Rosario Ricardo Páez</t>
  </si>
  <si>
    <t>Alba Esther Villamil Ocampo</t>
  </si>
  <si>
    <t>Alba Liseth Torres López</t>
  </si>
  <si>
    <t>Alba Luz Monje Polanco</t>
  </si>
  <si>
    <t>Alba Patricia Pedrozo Mantilla</t>
  </si>
  <si>
    <t>Alba Yenny Catano Arias</t>
  </si>
  <si>
    <t>Alba Yolanda Alvarado Ballesteros</t>
  </si>
  <si>
    <t>Alberto Jose Esmeral Ramirez</t>
  </si>
  <si>
    <t>Aldemar Arenas</t>
  </si>
  <si>
    <t>Aleidys Hernandez Tasco</t>
  </si>
  <si>
    <t>Alejandra Manso Hernández</t>
  </si>
  <si>
    <t>Alejandra Maria Ulloa Rodriguez</t>
  </si>
  <si>
    <t>Alejandra Salazar Angel</t>
  </si>
  <si>
    <t>Alejandro Olaya Davila</t>
  </si>
  <si>
    <t>Alejandro Parra Jaimes</t>
  </si>
  <si>
    <t>Alex Jhon Caicedo Palacios</t>
  </si>
  <si>
    <t>Alexander Cifuentes Castiblanco</t>
  </si>
  <si>
    <t>Alexander Marulanda Pulido</t>
  </si>
  <si>
    <t>Alexander Narvaez Lopez</t>
  </si>
  <si>
    <t>Alexander Parra Martinez</t>
  </si>
  <si>
    <t>Alexandra Jeaneth Sanchez Herrera</t>
  </si>
  <si>
    <t>Alexandra Magdalena Corredor Gil</t>
  </si>
  <si>
    <t>Alexandra Motta Botero</t>
  </si>
  <si>
    <t>Alexandra Rozo Rodríguez</t>
  </si>
  <si>
    <t>Alexis Andres Aguilera Alvear</t>
  </si>
  <si>
    <t>Aleyda Lucero Pulido Rojas</t>
  </si>
  <si>
    <t>Alicia Marcela Garavito Robayo</t>
  </si>
  <si>
    <t>Alicia Ríos Hurtado</t>
  </si>
  <si>
    <t>Alison Caterine Díaz Guevara</t>
  </si>
  <si>
    <t>Alta Gerencia S.A.S.</t>
  </si>
  <si>
    <t>Alvaro Abdenago Martinez Villalobos</t>
  </si>
  <si>
    <t>Alvaro Willington Ortiz Suarez</t>
  </si>
  <si>
    <t>Amanda Isabel Gamboa Gamboa</t>
  </si>
  <si>
    <t>Amparo Villamil Mendieta</t>
  </si>
  <si>
    <t>Ana Beatriz Sanchez Paez</t>
  </si>
  <si>
    <t>Ana Beatriz Sánchez Páez</t>
  </si>
  <si>
    <t>Ana Claudia Gordillo Campo</t>
  </si>
  <si>
    <t>Ana Consuelo Retavisca Guevara</t>
  </si>
  <si>
    <t>Ana Del Carmen Avila</t>
  </si>
  <si>
    <t>Ana Ilce Garavito Tocarruncho</t>
  </si>
  <si>
    <t>Ana Jazmin Medina Rangel</t>
  </si>
  <si>
    <t>Ana Lucía ALarcón Alarcón</t>
  </si>
  <si>
    <t>Ana Lucia Cortes Fajardo</t>
  </si>
  <si>
    <t>Ana Maria Aguirre Cañas</t>
  </si>
  <si>
    <t>Ana Maria Arango Murcia</t>
  </si>
  <si>
    <t>Ana María Gallego Cardona</t>
  </si>
  <si>
    <t>Ana María Jaramillo Quinceno</t>
  </si>
  <si>
    <t>Ana María Linares Caro</t>
  </si>
  <si>
    <t>Ana María Uribe Gonzalez</t>
  </si>
  <si>
    <t>Ana Milena Rodríguez Garzón</t>
  </si>
  <si>
    <t>Ana Mireya Jimenez Urquijo</t>
  </si>
  <si>
    <t>Ana Rosa Bolivar</t>
  </si>
  <si>
    <t>Ana Victoria Espejo Martínez</t>
  </si>
  <si>
    <t>Anabella Fajardo</t>
  </si>
  <si>
    <t>Anderson Yesid Albañil Parra</t>
  </si>
  <si>
    <t>Andrea Alzate</t>
  </si>
  <si>
    <t>Andrea Alzate Monsalve</t>
  </si>
  <si>
    <t>Andrea Bonilla Galindo</t>
  </si>
  <si>
    <t>Andrea Carolina Gonzalez Nino</t>
  </si>
  <si>
    <t>Andrea Carolina Pachon Garzon</t>
  </si>
  <si>
    <t>Andrea Carolina Palacios González</t>
  </si>
  <si>
    <t>Andrea Carolina Rojas Guio</t>
  </si>
  <si>
    <t>Andrea Catalina Rodriguez Quintero</t>
  </si>
  <si>
    <t>Andrea Del Pilar Avendaño Quiroz</t>
  </si>
  <si>
    <t>Andrea Del Pilar Castillo Caceres</t>
  </si>
  <si>
    <t>Andrea del Pilar Sierra Ahumada</t>
  </si>
  <si>
    <t>Andrea Hurtado Triviño</t>
  </si>
  <si>
    <t>Andrea Liliana Acevedo Molano</t>
  </si>
  <si>
    <t>Andrea Liliana Guzman</t>
  </si>
  <si>
    <t>Andrea Lisseth Rojas Godoy</t>
  </si>
  <si>
    <t>Andrea Lopez Naranjo</t>
  </si>
  <si>
    <t>Andrea Paola Bautista Garces</t>
  </si>
  <si>
    <t>Andrea Rojas Ávila</t>
  </si>
  <si>
    <t>Andrea Solano Eusse</t>
  </si>
  <si>
    <t>Andrés Alonso Bonilla Buitrago</t>
  </si>
  <si>
    <t>Andrés Antonio Fernández Naranjo</t>
  </si>
  <si>
    <t>Andres Arturo Cárdenas Villamil</t>
  </si>
  <si>
    <t>Andres Eduardo Lozano Burgos</t>
  </si>
  <si>
    <t>Andrés Felipe Caquimbo Moreno</t>
  </si>
  <si>
    <t>Andres Felipe Centeno Cachopo</t>
  </si>
  <si>
    <t>Andrés Felipe Pachón García</t>
  </si>
  <si>
    <t>Andrés Felipe Raigosa Montoya</t>
  </si>
  <si>
    <t>Andres Fernando Durán Cortés</t>
  </si>
  <si>
    <t>Andres Fernando Perez Suarez</t>
  </si>
  <si>
    <t>Andres Fernando Sanchez Quintero</t>
  </si>
  <si>
    <t>Andrés Guillermo Pereira Durán</t>
  </si>
  <si>
    <t>Andres Leonardo Bogoya Jerez</t>
  </si>
  <si>
    <t>Andrés Mauricio Ardila Rocha</t>
  </si>
  <si>
    <t>Andrés Mauricio Arias Vasquéz</t>
  </si>
  <si>
    <t>Andrés Mauricio Barrera Hernández</t>
  </si>
  <si>
    <t>Andrés Mauricio Cuervo Rojas</t>
  </si>
  <si>
    <t>Andrés Mauricio León López</t>
  </si>
  <si>
    <t>Andres Perez Suarez</t>
  </si>
  <si>
    <t>Andrés Ricardo García Soto</t>
  </si>
  <si>
    <t>Andres Ricardo Prieto Beltran</t>
  </si>
  <si>
    <t>Anee Catalina Vargas Ramos</t>
  </si>
  <si>
    <t>Angee Carolina Castro Cepeda</t>
  </si>
  <si>
    <t>Ángel Adrián Vargas Robles</t>
  </si>
  <si>
    <t>Ángel Leonardo Jerez Carvajal</t>
  </si>
  <si>
    <t>Angela Cecilia Usseglio Lizcano</t>
  </si>
  <si>
    <t>Angela Celmira Barrera Puerto</t>
  </si>
  <si>
    <t>Angela Gómez Góngora</t>
  </si>
  <si>
    <t>Angela Maria Camargo Munoz</t>
  </si>
  <si>
    <t>Angela Maria Gomez Galindo</t>
  </si>
  <si>
    <t>Angela María Gonzalez</t>
  </si>
  <si>
    <t>Angela Maria Jaramillo</t>
  </si>
  <si>
    <t>Angela María Rivero Reyes</t>
  </si>
  <si>
    <t>Angela Milena Niño Mendieta</t>
  </si>
  <si>
    <t>Angela Patricia Bonilla Ramirez</t>
  </si>
  <si>
    <t>Angela Patricia Pacheco Gaitan</t>
  </si>
  <si>
    <t>Angela Patricia Paredes</t>
  </si>
  <si>
    <t>Angela Susana Goyeneche Perezbardi</t>
  </si>
  <si>
    <t>Angela Tatiana Zona Ortíz</t>
  </si>
  <si>
    <t>Angela Yulieth Correa Ortegate</t>
  </si>
  <si>
    <t>Angelica Cristina Sierra Sanchez</t>
  </si>
  <si>
    <t>Angélica María León Zambrano</t>
  </si>
  <si>
    <t>Angélica María Pinzón Ochoa</t>
  </si>
  <si>
    <t>Angelica Maria Ramirez Garza</t>
  </si>
  <si>
    <t>Angelica Saenz Cardoso</t>
  </si>
  <si>
    <t>Angélica Yaneth Cañón García</t>
  </si>
  <si>
    <t>Angie Elizabeth Sánchez Salazar</t>
  </si>
  <si>
    <t>Angie Katerine Bocanegra Rodriguez</t>
  </si>
  <si>
    <t>Angie Lorena Gil Cardona</t>
  </si>
  <si>
    <t>Angie Natalia Guerrero Sánchez</t>
  </si>
  <si>
    <t>Angie Paola Zamudio Villareal</t>
  </si>
  <si>
    <t>Angy Paola Peña León</t>
  </si>
  <si>
    <t>Anibal Andres Aldana Romero</t>
  </si>
  <si>
    <t>Antonio Julio Copete Villa</t>
  </si>
  <si>
    <t>Anyi Milena Romero Castaneda</t>
  </si>
  <si>
    <t>Archivo</t>
  </si>
  <si>
    <t>Argiro De Jesus Ramirez Aristizabal</t>
  </si>
  <si>
    <t>Ariel Fernando Calzada Lozano</t>
  </si>
  <si>
    <t>Arlexis Yate Godoy</t>
  </si>
  <si>
    <t>Armando Antonio Ferrer Escorcia</t>
  </si>
  <si>
    <t>Arturo Luis Luna Tapia</t>
  </si>
  <si>
    <t>Astrid Elena Herrera Duque</t>
  </si>
  <si>
    <t>Astrid Jisela Cantor</t>
  </si>
  <si>
    <t>Auditoria Interna</t>
  </si>
  <si>
    <t>Auditorio Audi. Auditorio</t>
  </si>
  <si>
    <t>Augusto Andres Reyes Mora</t>
  </si>
  <si>
    <t>Aura Milena Velandia Valcarcel</t>
  </si>
  <si>
    <t>Ausberto Andres Camacho Acosta</t>
  </si>
  <si>
    <t>Aylin Ydalmy Agudelo Cardona</t>
  </si>
  <si>
    <t>Barbara De Castro Nieto</t>
  </si>
  <si>
    <t>Bayron Yecid Torres Torres</t>
  </si>
  <si>
    <t>Bernardo Gil</t>
  </si>
  <si>
    <t>Betty Johanna Larrota</t>
  </si>
  <si>
    <t>Bibiana Constanza Rivera Bonilla</t>
  </si>
  <si>
    <t>Blanca Fabiola Espejo Benavides</t>
  </si>
  <si>
    <t>Boris Andrey Ortiz</t>
  </si>
  <si>
    <t>Bruce Dario Vargas Vargas</t>
  </si>
  <si>
    <t>Camila Alejandra Lara Quenguan</t>
  </si>
  <si>
    <t>Camila Bohorquez Baracaldo</t>
  </si>
  <si>
    <t>Camila Fabiola Torres Bejarano</t>
  </si>
  <si>
    <t>Camilo Andres Benitez</t>
  </si>
  <si>
    <t>Camilo Andrés Bolaño Romero</t>
  </si>
  <si>
    <t>Camilo Andres Jimenez Garcia</t>
  </si>
  <si>
    <t>Camilo Andres Manrique Espinosa</t>
  </si>
  <si>
    <t>Camilo Andres Mayorga Sanchez</t>
  </si>
  <si>
    <t>Camilo Beltrán Jacdedt</t>
  </si>
  <si>
    <t>Camilo Eduardo Castro Garzon</t>
  </si>
  <si>
    <t>Camilo Eduardo Zapata</t>
  </si>
  <si>
    <t>Camilo Ernesto Zuniga Bello</t>
  </si>
  <si>
    <t>Camilo Garcia Duque</t>
  </si>
  <si>
    <t>Camilo Jose Diaz Satizabal</t>
  </si>
  <si>
    <t>Carla Georgina Arcia Venegas</t>
  </si>
  <si>
    <t>Carlos Adolfo Hernandez Mercado</t>
  </si>
  <si>
    <t>Carlos Alberto Guzman Soriano</t>
  </si>
  <si>
    <t>Carlos Alberto Junca Torres</t>
  </si>
  <si>
    <t>Carlos Alberto Nuñez Soriano</t>
  </si>
  <si>
    <t>Carlos Andres Caho Rodriguez</t>
  </si>
  <si>
    <t>Carlos Andrés Molano Garzón</t>
  </si>
  <si>
    <t>Carlos Arturo Alonso</t>
  </si>
  <si>
    <t>Carlos Daniel Acuna Caldera</t>
  </si>
  <si>
    <t>Carlos Enrique Camelo Castillo</t>
  </si>
  <si>
    <t>Carlos Giovanny Rincón Cuervo</t>
  </si>
  <si>
    <t>Carlos Humberto Fajardo Uribe</t>
  </si>
  <si>
    <t>Carlos Javier Jimenez Vargas</t>
  </si>
  <si>
    <t>Carlos Mario Carrera De La Rosa</t>
  </si>
  <si>
    <t>Carlos Merlano</t>
  </si>
  <si>
    <t>Carlos Orlando Ladino Siabatto</t>
  </si>
  <si>
    <t>Carlos Zambrano Salamanca</t>
  </si>
  <si>
    <t>Carmen Emilia López Vanegas</t>
  </si>
  <si>
    <t>Carmen Julieth Urquijo Serrano</t>
  </si>
  <si>
    <t>Carmen Yaneth Hoyos Vargas</t>
  </si>
  <si>
    <t>Carol Andrea Hoyos Hernández</t>
  </si>
  <si>
    <t>Carol Iveth Mondragón Sierra</t>
  </si>
  <si>
    <t>Carol Kelly Castillo Borja</t>
  </si>
  <si>
    <t>Carol Lizeth Pedraza Rodriguez</t>
  </si>
  <si>
    <t>Carol Paulin Mora Vergel</t>
  </si>
  <si>
    <t>Carolina Cardona Osorio</t>
  </si>
  <si>
    <t>Carolina Ibañez Yara</t>
  </si>
  <si>
    <t>Carolina Iguaran Pena</t>
  </si>
  <si>
    <t>Carolina Lopez Aristizabal</t>
  </si>
  <si>
    <t>Carolina Múnera Camacho</t>
  </si>
  <si>
    <t>Carolina Quintero Gacharna</t>
  </si>
  <si>
    <t>Carolina Vizcaino Sarmiento</t>
  </si>
  <si>
    <t>Catalina Henao Tobon</t>
  </si>
  <si>
    <t>Catalina Johana Cubaque Barrera</t>
  </si>
  <si>
    <t>Caterine Fonseca Hortua</t>
  </si>
  <si>
    <t>Catherine Ballesteros Gomez</t>
  </si>
  <si>
    <t>Cesar Armando Castro Lozano</t>
  </si>
  <si>
    <t>Cesar Augusto Angarita Gracia</t>
  </si>
  <si>
    <t>Cesar Augusto Rodriguez</t>
  </si>
  <si>
    <t>Cesar Augusto Trujillo Beltran</t>
  </si>
  <si>
    <t>Cesar David Molina Pava</t>
  </si>
  <si>
    <t>Cesar Fabian Gomez Vega</t>
  </si>
  <si>
    <t>Christian Andres Medina Lopez</t>
  </si>
  <si>
    <t>Christian Camilo Bustamante Duarte</t>
  </si>
  <si>
    <t>Christian Camilo Narvaez Rodríguez</t>
  </si>
  <si>
    <t>Christian Medina Becker</t>
  </si>
  <si>
    <t>Christian Pinzon</t>
  </si>
  <si>
    <t>Cindy Alejandra Gomez Guerrero</t>
  </si>
  <si>
    <t>Cindy Cristina Rosero Pena</t>
  </si>
  <si>
    <t>Cindy Lorena Cardoso Vargas</t>
  </si>
  <si>
    <t>Cindy Lorena Saenz Robayo</t>
  </si>
  <si>
    <t>Cindy Pamela Ayala Rios</t>
  </si>
  <si>
    <t>Ciro Leonardo Martinez Sanchez</t>
  </si>
  <si>
    <t>Clara Beatriz Ocampo Durán</t>
  </si>
  <si>
    <t>Clara Patricia De La Cruz</t>
  </si>
  <si>
    <t>Claudia Carolina Rueda Maldonado</t>
  </si>
  <si>
    <t>Claudia Consuelo Cepeda Benito</t>
  </si>
  <si>
    <t>Claudia Isabel Munoz Benavides</t>
  </si>
  <si>
    <t>Claudia Jimena Cuervo Cardona</t>
  </si>
  <si>
    <t>Claudia Letizia Diaz Silva</t>
  </si>
  <si>
    <t>Claudia Liliana Castro Vargas</t>
  </si>
  <si>
    <t>Claudia Liliana Vivas Galindo</t>
  </si>
  <si>
    <t>Claudia Marcela Viáfara Ordonez</t>
  </si>
  <si>
    <t>Claudia Milena Salcedo Acero</t>
  </si>
  <si>
    <t>Claudia Natalie Molano Salas</t>
  </si>
  <si>
    <t>Claudia Patricia Guerrero Murcia</t>
  </si>
  <si>
    <t>Claudia Patricia Roncancio Melgarejo</t>
  </si>
  <si>
    <t>Claudia Patricia Tinjacá Espinel</t>
  </si>
  <si>
    <t>Claudia Patricia Velasquez Orozco</t>
  </si>
  <si>
    <t>Claudia Piedad Burgos Camacho</t>
  </si>
  <si>
    <t>Claudia Ximena Torres</t>
  </si>
  <si>
    <t>Comisión Contraloría 2016</t>
  </si>
  <si>
    <t>Comisión Contraloría 2018</t>
  </si>
  <si>
    <t>Consultor Pmo</t>
  </si>
  <si>
    <t>Consultoresbyl</t>
  </si>
  <si>
    <t>Contraloria</t>
  </si>
  <si>
    <t>Contraloria Gestión Territorial</t>
  </si>
  <si>
    <t>contraloria2017</t>
  </si>
  <si>
    <t>Cristhiam Mauricio Losada Moncada</t>
  </si>
  <si>
    <t>Cristian Cifuentes Cespedes</t>
  </si>
  <si>
    <t>Cristian David Vásquez Moreno</t>
  </si>
  <si>
    <t>Cristian Hernando Tiriat Vergara</t>
  </si>
  <si>
    <t>Cristian Penafort Gaviria</t>
  </si>
  <si>
    <t>Dairo Giron Rojas</t>
  </si>
  <si>
    <t>Daniel Armando Rubiano Rodríguez</t>
  </si>
  <si>
    <t>Daniel Camilo Castilla Acosta</t>
  </si>
  <si>
    <t>Daniel Felipe Barragán Rojas</t>
  </si>
  <si>
    <t>Daniel Felipe Vallejo Jaramillo</t>
  </si>
  <si>
    <t>Daniel Fernando Pinilla</t>
  </si>
  <si>
    <t>Daniel Jacobo Varela León</t>
  </si>
  <si>
    <t>Daniel Pardo Echeverri</t>
  </si>
  <si>
    <t>Daniel Vera Giraldo</t>
  </si>
  <si>
    <t>Daniela Fernanda Lopez Barragan</t>
  </si>
  <si>
    <t>Daniela López Amorocho</t>
  </si>
  <si>
    <t>Daniela Santamaria Uribe</t>
  </si>
  <si>
    <t>Daniela Silva Diaz</t>
  </si>
  <si>
    <t>Danny Arenas Rios</t>
  </si>
  <si>
    <t>Danny Baron Fajardo</t>
  </si>
  <si>
    <t>Darcy Kimberlin Vega Espitia</t>
  </si>
  <si>
    <t>Dario Enzo Agualimpia</t>
  </si>
  <si>
    <t>David Arturo Dibon Orozco</t>
  </si>
  <si>
    <t>David Bernardo Rojas Rodríguez</t>
  </si>
  <si>
    <t>David Camilo Ovalles Cortés</t>
  </si>
  <si>
    <t>David Enrique Guarín León</t>
  </si>
  <si>
    <t>David Ernesto Martinez Galarza</t>
  </si>
  <si>
    <t>David Fernando Clavijo Orjuiela</t>
  </si>
  <si>
    <t>David Gabriel Motta Quintero</t>
  </si>
  <si>
    <t>David Gleiser Dobrzinsky</t>
  </si>
  <si>
    <t>David Pineros Sanchez</t>
  </si>
  <si>
    <t>David Santiago Palomares Gutierrez</t>
  </si>
  <si>
    <t>David Stephen Rodriguez Villamil</t>
  </si>
  <si>
    <t>Dayan Palacios Hurtado</t>
  </si>
  <si>
    <t>Dayana Andrea Duran Bohórquez</t>
  </si>
  <si>
    <t>Dayana Lorena Barón Hernández</t>
  </si>
  <si>
    <t>Dayanna Alexandra Villanueva Zambrano</t>
  </si>
  <si>
    <t>Dayra Alejandra Perez Barrios</t>
  </si>
  <si>
    <t>Ddti</t>
  </si>
  <si>
    <t>Deisy Carolina Sanchez Correa</t>
  </si>
  <si>
    <t>Deisy Lilian Fernandez Espitia</t>
  </si>
  <si>
    <t>Derly Fernandez Romero</t>
  </si>
  <si>
    <t>Derly Gineth Peña Garcia</t>
  </si>
  <si>
    <t>Derly Yanibe Cristiano Aldana</t>
  </si>
  <si>
    <t>Deyanira Duque Ortiz</t>
  </si>
  <si>
    <t>Deyanira Guzman</t>
  </si>
  <si>
    <t>Deysy Celis Fraija</t>
  </si>
  <si>
    <t>DGRL</t>
  </si>
  <si>
    <t>Diana Alexandra Barrera Gómez</t>
  </si>
  <si>
    <t>Diana Alexandra Mancera Gamboa</t>
  </si>
  <si>
    <t>Diana Carolina Castro Castillo</t>
  </si>
  <si>
    <t>Diana Carolina Guaman Montero</t>
  </si>
  <si>
    <t>Diana Carolina Pineda Carrillo</t>
  </si>
  <si>
    <t>Diana Carolina Polanía Villanueva</t>
  </si>
  <si>
    <t>Diana Carolina Rodriguez Ramirez</t>
  </si>
  <si>
    <t>Diana Carolyn Cifuentes López</t>
  </si>
  <si>
    <t>Diana Constanza Bonilla Madrid</t>
  </si>
  <si>
    <t>Diana Constanza Caicedo Chacon</t>
  </si>
  <si>
    <t>Diana Consuelo Blanco Garzon</t>
  </si>
  <si>
    <t>Diana Edith Guzmán Hernández</t>
  </si>
  <si>
    <t>Diana Julieth Plata Cárdenas</t>
  </si>
  <si>
    <t>Diana Lorena Pardo Peña</t>
  </si>
  <si>
    <t>Diana Marcela Alvarez Hernandez</t>
  </si>
  <si>
    <t>Diana Marcela Caho Rodriguez</t>
  </si>
  <si>
    <t>Diana Marcela Escobar Suarez</t>
  </si>
  <si>
    <t>Diana Marcela Montana Silva</t>
  </si>
  <si>
    <t>Diana Marcela Moreno Parra</t>
  </si>
  <si>
    <t>Diana Marcela Moreno Sotelo</t>
  </si>
  <si>
    <t>Diana Marcela Ruiz Pinzon</t>
  </si>
  <si>
    <t>Diana Marcela Serrano Saldana</t>
  </si>
  <si>
    <t>Diana Maribel Alzate Quintero</t>
  </si>
  <si>
    <t>Diana Maribel Cortes Rojas</t>
  </si>
  <si>
    <t>Diana Maribel Rey Gutierrez</t>
  </si>
  <si>
    <t>Diana Marlen Gomez</t>
  </si>
  <si>
    <t>Diana Melisa Avila Nieves</t>
  </si>
  <si>
    <t>Diana Milena Calderon Norena</t>
  </si>
  <si>
    <t>Diana Paola Camacho Albarracin</t>
  </si>
  <si>
    <t>Diana Paola Joya</t>
  </si>
  <si>
    <t>Diana Paola Saavedra Cuenca</t>
  </si>
  <si>
    <t>Diana Paola Sandoval Caracas</t>
  </si>
  <si>
    <t>Diana Paola Yate Virgues</t>
  </si>
  <si>
    <t>Diana Patricia Caraballo Acevedo</t>
  </si>
  <si>
    <t>Diana Patricia Maldonado Villalba</t>
  </si>
  <si>
    <t>Diana Regina Rúa Patiño</t>
  </si>
  <si>
    <t>Diana Rocio Rodriguez Rodriguez</t>
  </si>
  <si>
    <t>Diana Susana Granados Falla</t>
  </si>
  <si>
    <t>Didhier Adolfo Mosquera Moreno</t>
  </si>
  <si>
    <t>Diego Alberto Díaz Mantilla</t>
  </si>
  <si>
    <t>Diego Alberto Diaz Nossa</t>
  </si>
  <si>
    <t>Diego Alejandro Barrero Guarnizo</t>
  </si>
  <si>
    <t>Diego Alejandro Martinez Jimenez</t>
  </si>
  <si>
    <t>Diego Alexander Tibocha Guzman</t>
  </si>
  <si>
    <t>Diego Andrés Chaustre Villamizar</t>
  </si>
  <si>
    <t>Diego Andres Chavarro</t>
  </si>
  <si>
    <t>Diego Antonio Zamudio</t>
  </si>
  <si>
    <t>Diego Armando Gonzalez Joya</t>
  </si>
  <si>
    <t>Diego Armando Romero Puertas</t>
  </si>
  <si>
    <t>Diego Emilio Ojeda</t>
  </si>
  <si>
    <t>Diego Fernando Hernandez</t>
  </si>
  <si>
    <t>Diego Fernando Moreno Bejarano</t>
  </si>
  <si>
    <t>Diego Hernando Díaz Bohórquez</t>
  </si>
  <si>
    <t>Diego Jesus Ortega Cruz</t>
  </si>
  <si>
    <t>Diego Leonardo Mojica Hidalgo</t>
  </si>
  <si>
    <t>Diego Luis Ojeda Leon</t>
  </si>
  <si>
    <t>Diego Mauricio Ortiz Urriago</t>
  </si>
  <si>
    <t>Diego Nicolas Parra Cifuentes</t>
  </si>
  <si>
    <t>Diego Norberto Moreno Rincon</t>
  </si>
  <si>
    <t>Diego Puerta</t>
  </si>
  <si>
    <t>Diego Ricardo Forero Gonzalez</t>
  </si>
  <si>
    <t>Dily Marina Maestre Zabala</t>
  </si>
  <si>
    <t>Dineth Gisela Cujar Tenorio</t>
  </si>
  <si>
    <t>Donaldo Rafael Jinete Forero</t>
  </si>
  <si>
    <t>Doris Janet Alvarado Jimenez</t>
  </si>
  <si>
    <t>Doris Wilches</t>
  </si>
  <si>
    <t>Driana Cecilia Santamaria Florez</t>
  </si>
  <si>
    <t>Eberth Leonardo Ardila Rivera</t>
  </si>
  <si>
    <t>Edgar Gustavo Eslava Castañeda</t>
  </si>
  <si>
    <t>Edgar Julián Soto Forero</t>
  </si>
  <si>
    <t>Edgar Mauricio Torres Rodríguez</t>
  </si>
  <si>
    <t>Edgar Moreno</t>
  </si>
  <si>
    <t>Edgar Norbey Romero Jaime</t>
  </si>
  <si>
    <t>Edison Hernan Suarez Ortiz</t>
  </si>
  <si>
    <t>Edna Fernanda Reyes Dussan</t>
  </si>
  <si>
    <t>Edna Maribel Collazos Alarcón</t>
  </si>
  <si>
    <t>Edna Medina</t>
  </si>
  <si>
    <t>Edna Patricia Giraldo Tellez</t>
  </si>
  <si>
    <t>Eduardo Estrada Guerrero</t>
  </si>
  <si>
    <t>Eduardo Rojas Pineda</t>
  </si>
  <si>
    <t>Edwar Antonio Botero Vides</t>
  </si>
  <si>
    <t>Edwin Anthony Velasco</t>
  </si>
  <si>
    <t>Edwin Armando Bautista Cruz</t>
  </si>
  <si>
    <t>Edwin Jair Cubides Piramanrique</t>
  </si>
  <si>
    <t>Edwin Jair Quinones</t>
  </si>
  <si>
    <t>Edwin Libardo Arandía Torres</t>
  </si>
  <si>
    <t>Edwin Mendoza Dueñas</t>
  </si>
  <si>
    <t>Edwin Murcia Rios</t>
  </si>
  <si>
    <t>Edwin Ricardo Mariño Bello</t>
  </si>
  <si>
    <t>Edwin Trujillo Bonilla</t>
  </si>
  <si>
    <t>Efraim Esteban Gonzalez Lozano</t>
  </si>
  <si>
    <t>Efrain Rincón</t>
  </si>
  <si>
    <t>Efren Eduardo Vasquez Diaz</t>
  </si>
  <si>
    <t>Efrey Armando Sanabria Moreno</t>
  </si>
  <si>
    <t>Egna Yamile Barrero</t>
  </si>
  <si>
    <t>Eliana Margarita Devoz Jimenez</t>
  </si>
  <si>
    <t>Elibardo Sanchez</t>
  </si>
  <si>
    <t>Elica Salcedo</t>
  </si>
  <si>
    <t>Eliecer Correa Caballero</t>
  </si>
  <si>
    <t>Elizabeth Cañon Acosta</t>
  </si>
  <si>
    <t>Elizabeth Juanita Davila Albarracin</t>
  </si>
  <si>
    <t>Elizabeth Orjuela Molano</t>
  </si>
  <si>
    <t>Elizabeth Quinones Dajones</t>
  </si>
  <si>
    <t>Elkin Mauricio Vergara Gutierrez</t>
  </si>
  <si>
    <t>Elkin Orjuela Peña</t>
  </si>
  <si>
    <t>Elsa Valbuena Estepa</t>
  </si>
  <si>
    <t>Elvia Consuelo Castaneda Camargo</t>
  </si>
  <si>
    <t>Elvia Elena Perez Rojas</t>
  </si>
  <si>
    <t>Elvia Patricia Gomez Velasquez</t>
  </si>
  <si>
    <t>Elvis Roman Borda Fabian</t>
  </si>
  <si>
    <t>Emir José González Andrade</t>
  </si>
  <si>
    <t>Emiro Javier Tovar Martinez</t>
  </si>
  <si>
    <t>Emma Victoria Ramirez Vega</t>
  </si>
  <si>
    <t>Erika Cuellar Diaz</t>
  </si>
  <si>
    <t>Erika Dayana Florez</t>
  </si>
  <si>
    <t>Erika De La Cruz Angulo</t>
  </si>
  <si>
    <t>Erika Johana Capella Bermudez</t>
  </si>
  <si>
    <t>Erika Natalia Ardila Rivera</t>
  </si>
  <si>
    <t>Erika Tatiana Lizarazo Carreno</t>
  </si>
  <si>
    <t>Erika Viviana Chacón Gamba</t>
  </si>
  <si>
    <t>Ernesto Evelio Bastidas Luna</t>
  </si>
  <si>
    <t>Esneider Velásquez Romero</t>
  </si>
  <si>
    <t>Esperanza Angulo Pinzon</t>
  </si>
  <si>
    <t>Esperanza Galvis</t>
  </si>
  <si>
    <t>Estefania Mendoza Rodriguez</t>
  </si>
  <si>
    <t>Etir Julia Perea Angulo</t>
  </si>
  <si>
    <t>Eugenia Gaviria Cortés</t>
  </si>
  <si>
    <t>Eulalia Alzate Quintero</t>
  </si>
  <si>
    <t>Eulalia Banguera Hinestroza</t>
  </si>
  <si>
    <t>Eusebio Raigoso Rojas</t>
  </si>
  <si>
    <t>Fabian Andrés Cortes Ortiz</t>
  </si>
  <si>
    <t>Fabían Andrés Molina Lozano</t>
  </si>
  <si>
    <t>Fabian Urrea Jaramillo</t>
  </si>
  <si>
    <t>Fabian Yesid Casallas Pena</t>
  </si>
  <si>
    <t>Fabio Alberto López Suárez</t>
  </si>
  <si>
    <t>Fabio Alejandro Manco Lesmes</t>
  </si>
  <si>
    <t>Fabio Alonso Pena Fonseca</t>
  </si>
  <si>
    <t>Fabio Andres Iguavita Duarte</t>
  </si>
  <si>
    <t>Fabio Arias Ramirez</t>
  </si>
  <si>
    <t>Fabio Ivan Monroy Ramirez</t>
  </si>
  <si>
    <t>Fabrina Margarita Acosta Contreras</t>
  </si>
  <si>
    <t>Faizuly Lugo Morales</t>
  </si>
  <si>
    <t>Fanny Basabe Bravo</t>
  </si>
  <si>
    <t>Fanny Manrique</t>
  </si>
  <si>
    <t>Fanny Nayivi Díaz Castellanos</t>
  </si>
  <si>
    <t>Felipe Espinoza Camacho</t>
  </si>
  <si>
    <t>Felipe Garcia Cardona</t>
  </si>
  <si>
    <t>Felipe Ortiz Beltran</t>
  </si>
  <si>
    <t>Fernando Alexander Ceron Vallejo</t>
  </si>
  <si>
    <t>Fernando Garcia Lozano</t>
  </si>
  <si>
    <t>Fidel Alonso Ovalles Camargo</t>
  </si>
  <si>
    <t>Fondo De Empleados</t>
  </si>
  <si>
    <t>Francia Patricia Robayo Arévalo</t>
  </si>
  <si>
    <t>Francisco Alberto Gutierrez Diaz</t>
  </si>
  <si>
    <t>Francisco Elieser Sarmiento Devia</t>
  </si>
  <si>
    <t>Francisco Jose Arango Vacares</t>
  </si>
  <si>
    <t>Francisco Raúl Beltrán Quintero</t>
  </si>
  <si>
    <t>Francisco Simon Solano Olarte</t>
  </si>
  <si>
    <t>Francy Liiliana Canas Molina</t>
  </si>
  <si>
    <t>Francy Migdonia Gomez</t>
  </si>
  <si>
    <t>Franklin Andrés Mosquera Lozano</t>
  </si>
  <si>
    <t>Fredy Alvarez</t>
  </si>
  <si>
    <t>Fredy Silva Vargas</t>
  </si>
  <si>
    <t>Frey Diccsson Cruz Alarcón</t>
  </si>
  <si>
    <t>Gabriel Antonio Cancino González</t>
  </si>
  <si>
    <t>Gabriel Bustos Quiroga</t>
  </si>
  <si>
    <t>Gabriel Eduardo Castañeda Aguilar</t>
  </si>
  <si>
    <t>Gabriela Rosa Velasquez Aristizabal</t>
  </si>
  <si>
    <t>Gainer Rafael Catalan Batista</t>
  </si>
  <si>
    <t>Galo Edmundo Tovar Narvaez</t>
  </si>
  <si>
    <t>Germán Alberto Quitiaquez Villamarín</t>
  </si>
  <si>
    <t>German Enrique Navarro Milanes</t>
  </si>
  <si>
    <t>Gerson Alexio Diaz Herrera</t>
  </si>
  <si>
    <t>Gextion SAS</t>
  </si>
  <si>
    <t>Gina Eugenia Moreno Bravo</t>
  </si>
  <si>
    <t>Gina Liliana Ayala López</t>
  </si>
  <si>
    <t>Gina María Echeverry Valencia</t>
  </si>
  <si>
    <t>Gina Maritza Rodriguez Cristancho</t>
  </si>
  <si>
    <t>Gina Paola Soto Chinchilla</t>
  </si>
  <si>
    <t>Gina Paola Velasco Ramirez</t>
  </si>
  <si>
    <t>Ginneth De Teresa Cajamarca Montes</t>
  </si>
  <si>
    <t>Giovanni Uzgame Zubieta</t>
  </si>
  <si>
    <t>Gissel Diaz Perez</t>
  </si>
  <si>
    <t>Gladys Alfaro</t>
  </si>
  <si>
    <t>Gladys Patricia Reyes Cupajita</t>
  </si>
  <si>
    <t>Gladys Yadira Perez Rodriguez</t>
  </si>
  <si>
    <t>Gloria Esperanza Bermúdez Yepes</t>
  </si>
  <si>
    <t>Gloria Rocio Pereira Oviedo</t>
  </si>
  <si>
    <t>Gludis Tatiana Ayala Florez</t>
  </si>
  <si>
    <t>Gonzalo Enrique Perez Aguirre</t>
  </si>
  <si>
    <t>Gressy Kareny Rojas Cardona</t>
  </si>
  <si>
    <t>Guillermo Alba</t>
  </si>
  <si>
    <t>Guillermo Alberto Rocha Casas</t>
  </si>
  <si>
    <t>Guillermo Andres Martinez Otero</t>
  </si>
  <si>
    <t>Guillermo Herrera Moreno</t>
  </si>
  <si>
    <t>Guillermo Muñoz Avila</t>
  </si>
  <si>
    <t>Guillermo Velasquez Yaya</t>
  </si>
  <si>
    <t>Gustavo Adolfo Estupiñán Mosos</t>
  </si>
  <si>
    <t>Gustavo Adolfo Lugo Vallecilla</t>
  </si>
  <si>
    <t>Gustavo Alberto Zarate Cortes</t>
  </si>
  <si>
    <t>Haider Stiveth Gomez Triana</t>
  </si>
  <si>
    <t>Harold Mondragón</t>
  </si>
  <si>
    <t>Harold Moreno Holguín</t>
  </si>
  <si>
    <t>Harold Viáfara Pereira</t>
  </si>
  <si>
    <t>Hasley Teresa Romero</t>
  </si>
  <si>
    <t>Héctor Eduardo Pinzón</t>
  </si>
  <si>
    <t>Hector Fernando Guaranguay Zuñiga</t>
  </si>
  <si>
    <t>Hector Gonzalo Sarmiento Alarcon</t>
  </si>
  <si>
    <t>Héctor Heraldo Rojas Jiménez</t>
  </si>
  <si>
    <t>Hector Jaime Rendón Osorio</t>
  </si>
  <si>
    <t>Héctor Raúl Rodriguez</t>
  </si>
  <si>
    <t>Heidy Romero</t>
  </si>
  <si>
    <t>Helena Suescun</t>
  </si>
  <si>
    <t>Helga Hernández</t>
  </si>
  <si>
    <t>Henry Alejandro Roman Jarro</t>
  </si>
  <si>
    <t>Henry Antonio Alterio Gonzalez</t>
  </si>
  <si>
    <t>Henry Fabian Marquez Rubio</t>
  </si>
  <si>
    <t>Henry Galindo Valderrama</t>
  </si>
  <si>
    <t>Henry Giovani Vallejo Vargas</t>
  </si>
  <si>
    <t>Henry Humberto Baquero Torres</t>
  </si>
  <si>
    <t>Henry Martinez</t>
  </si>
  <si>
    <t>Henry Steeck Galeano</t>
  </si>
  <si>
    <t>Herica Mileth Meneses Garcia</t>
  </si>
  <si>
    <t>Herna Mejia Pérez</t>
  </si>
  <si>
    <t>Hernan Alberto Velandia Perez</t>
  </si>
  <si>
    <t>Hernán David Solano Parra</t>
  </si>
  <si>
    <t>Hernan Guiovanni Rios Linares</t>
  </si>
  <si>
    <t>Hernán López Pérez</t>
  </si>
  <si>
    <t>Hernando Hurtado Rodriguez</t>
  </si>
  <si>
    <t>Hernando Luis Urueta Cruz</t>
  </si>
  <si>
    <t>Hilda Graciela Pacheco Gaitan</t>
  </si>
  <si>
    <t>Hilda Patricia Arenas Barriga</t>
  </si>
  <si>
    <t>Hilda Patricia Guioth Martinez</t>
  </si>
  <si>
    <t>Hugo León Posso Gómez</t>
  </si>
  <si>
    <t>Hugo Marlon Arenas Dominguez</t>
  </si>
  <si>
    <t>Humberto Valdes Osorio</t>
  </si>
  <si>
    <t>Ian Andrew Castaneda Pena</t>
  </si>
  <si>
    <t>Icontec.</t>
  </si>
  <si>
    <t>icontec</t>
  </si>
  <si>
    <t>Ingrid Alexandra Rueda Sabogal</t>
  </si>
  <si>
    <t>Ingrid Liliana Garay Pinzon</t>
  </si>
  <si>
    <t>Ingrid Marcela Barrera Correa</t>
  </si>
  <si>
    <t>Ingrid Marcela Garavito</t>
  </si>
  <si>
    <t>Irene Dellamagiora</t>
  </si>
  <si>
    <t>Irina Alexandra Arroyo Castilla</t>
  </si>
  <si>
    <t>Irma Jímenez Cañon</t>
  </si>
  <si>
    <t>Irma Milena Rosales Mendez</t>
  </si>
  <si>
    <t>Irma Milena Rosales Méndez</t>
  </si>
  <si>
    <t>Irwin Uriel Burgos Pinilla</t>
  </si>
  <si>
    <t>Itala Ivonne Caiafa Hernández</t>
  </si>
  <si>
    <t>Ivan Alexander Franco Rodríguez</t>
  </si>
  <si>
    <t>Iván Alfonso Casallas</t>
  </si>
  <si>
    <t>Ivan Aurelio Paez Gutiérrez</t>
  </si>
  <si>
    <t>Ivan Camilo Caballero Orozco</t>
  </si>
  <si>
    <t>Ivan Camilo Erazo Rodriguez</t>
  </si>
  <si>
    <t>Ivan Clemente Montenegro Trujillo</t>
  </si>
  <si>
    <t>Ivan Felipe Parada Ruiz</t>
  </si>
  <si>
    <t>Ivan Mateo Ahumada Trujillo</t>
  </si>
  <si>
    <t>Iveth Melisa Márquez Mayorga</t>
  </si>
  <si>
    <t>Ivette Altamar</t>
  </si>
  <si>
    <t>Ivonne Adriana Esguerra Márquez</t>
  </si>
  <si>
    <t>Ivonne Andrea Otálora Guerrero</t>
  </si>
  <si>
    <t>Ivonne Astrid Rico Vargas</t>
  </si>
  <si>
    <t>Ivonne Del Pilar Navas</t>
  </si>
  <si>
    <t>Jackson Andres Carvajal Florez</t>
  </si>
  <si>
    <t>Jaim Santiago Acosta Rodríguez</t>
  </si>
  <si>
    <t>Jaime Augusto Jimenez Gómez</t>
  </si>
  <si>
    <t>Jaime Eduardo Castellanos Parra</t>
  </si>
  <si>
    <t>Jaime Hernando Borraez Contreras</t>
  </si>
  <si>
    <t>Jaime Leonardo Quintero Gomez</t>
  </si>
  <si>
    <t>Jaime Nelson Alejo Rincón</t>
  </si>
  <si>
    <t>Jairo Alberto Ortega Rivera</t>
  </si>
  <si>
    <t>Jairo Alverto Duque Guzman</t>
  </si>
  <si>
    <t>Jairo Anibal Rey</t>
  </si>
  <si>
    <t>Jairo Antonio Vergara Niño</t>
  </si>
  <si>
    <t>Jairo Oswaldo Martinez Garnica</t>
  </si>
  <si>
    <t>Jairo Peña</t>
  </si>
  <si>
    <t>Jairo Rafael Cardenas Martinez</t>
  </si>
  <si>
    <t>James Puentes Martínez</t>
  </si>
  <si>
    <t>Janeth Bohada Rodriguez</t>
  </si>
  <si>
    <t>Janna Amparo Strusberg Perdomo</t>
  </si>
  <si>
    <t>Jannet Roldan Sandoval</t>
  </si>
  <si>
    <t>Jasbleidy Carolina Rodríguez Urrego</t>
  </si>
  <si>
    <t>Javier Andres Arias Bernal</t>
  </si>
  <si>
    <t>Javier Andres Lozada Bolanos</t>
  </si>
  <si>
    <t>Javier Eduardo Ramirez Perez</t>
  </si>
  <si>
    <t>Javier Fernando Cañón Pinto</t>
  </si>
  <si>
    <t>Javier Mauricio Martínez Hernández</t>
  </si>
  <si>
    <t>Jeason David Barbosa Guasca</t>
  </si>
  <si>
    <t>Jehan Ali Cabrales</t>
  </si>
  <si>
    <t>Jeison Jose Neira Henao</t>
  </si>
  <si>
    <t>Jeisson Antonio Manjarres Mendez</t>
  </si>
  <si>
    <t>Jeisson David Ramirez Ardila</t>
  </si>
  <si>
    <t>Jennie Caterine Comba</t>
  </si>
  <si>
    <t>Jennifer Estrada Rugeles</t>
  </si>
  <si>
    <t>Jennifer Morales</t>
  </si>
  <si>
    <t>Jennifer Teresa Blanco Martínez</t>
  </si>
  <si>
    <t>Jenny Alejandra Espinosa Calvo</t>
  </si>
  <si>
    <t>Jenny Andrea Blanco Guerrero</t>
  </si>
  <si>
    <t>Jenny Katherin Martinez Nocove</t>
  </si>
  <si>
    <t>Jenny Lorena Arias Puentes</t>
  </si>
  <si>
    <t>Jenny Patricia Niño Rodriguez</t>
  </si>
  <si>
    <t>Jenny Tatiasna Frasser Osma</t>
  </si>
  <si>
    <t>Jenny Viviana Montenegro Mojica</t>
  </si>
  <si>
    <t>Jeremie Jean Yves Franc De Ferriere</t>
  </si>
  <si>
    <t>Jessica Farley Cruz Lugo</t>
  </si>
  <si>
    <t>Jessica Katherine Espinosa Romero</t>
  </si>
  <si>
    <t>Jessica Milena Olarte Guana</t>
  </si>
  <si>
    <t>Jessica Tatiana Delgado Cuenca</t>
  </si>
  <si>
    <t>Jesús Alberto López Acosta</t>
  </si>
  <si>
    <t>Jesus David Solano Velasquez</t>
  </si>
  <si>
    <t>Jhon Alexander Caicedo Muñoz</t>
  </si>
  <si>
    <t>Jhon David Lozada Moreno</t>
  </si>
  <si>
    <t>Jhonathan Alberto Falla Perez</t>
  </si>
  <si>
    <t>Jhonny Fabian García Sarmiento</t>
  </si>
  <si>
    <t>Jhony Alexander Camargo Espitia</t>
  </si>
  <si>
    <t>Jilmar David Robledo Caicedo</t>
  </si>
  <si>
    <t>Johan Nicolás Díaz Díaz</t>
  </si>
  <si>
    <t>Johan Sebastian Eslava Garzón</t>
  </si>
  <si>
    <t>Johana Andrea Torres Borda</t>
  </si>
  <si>
    <t>Johana Carolina Andrade Alvarez</t>
  </si>
  <si>
    <t>Johana Esmeralda Rodríguez Méndez</t>
  </si>
  <si>
    <t>Johana Hasbleidy Moreno Guzman</t>
  </si>
  <si>
    <t>Johana Marcela Bahamon Carmona</t>
  </si>
  <si>
    <t>Johanna Andrea Ganan Lopez</t>
  </si>
  <si>
    <t>Johanna Esmeralda Rodríguez Mendez</t>
  </si>
  <si>
    <t>Johanna Galeano Hernandez</t>
  </si>
  <si>
    <t>Johanna Isaac Fadul</t>
  </si>
  <si>
    <t>Johanna Mendez Duque</t>
  </si>
  <si>
    <t>Johanna Pacateque</t>
  </si>
  <si>
    <t>Johanna Pahola Caicedo Arce</t>
  </si>
  <si>
    <t>John Alexander Gonzalez Florez</t>
  </si>
  <si>
    <t>John Fabio Cuéllar Peña</t>
  </si>
  <si>
    <t>John Felipe Rocha Gutierrez</t>
  </si>
  <si>
    <t>John Jairo Gutiérrez Cancino</t>
  </si>
  <si>
    <t>John Rojas Guzmán</t>
  </si>
  <si>
    <t>John Sebastián Reyes Galeano</t>
  </si>
  <si>
    <t>Jonatan Andrés Ramirez Espitia</t>
  </si>
  <si>
    <t>Jonathan Dayan Archila</t>
  </si>
  <si>
    <t>Jonathan Esmith Moncada Moreno</t>
  </si>
  <si>
    <t>Jonathan López Ramírez</t>
  </si>
  <si>
    <t>Jonathan Olarte Guana</t>
  </si>
  <si>
    <t>Jorge Alonso Cano Restrepo</t>
  </si>
  <si>
    <t>Jorge Alonso Restrepo Arango</t>
  </si>
  <si>
    <t>Jorge Andrés Guzmán Ayala</t>
  </si>
  <si>
    <t>Jorge Andres Mora Garzon</t>
  </si>
  <si>
    <t>Jorge Andrés Valencia Chona</t>
  </si>
  <si>
    <t>Jorge Armando Rodriguez Cendales</t>
  </si>
  <si>
    <t>Jorge Armando Rodriguez Cendales (Bloquear)</t>
  </si>
  <si>
    <t>Jorge Castro</t>
  </si>
  <si>
    <t>Jorge Eduardo Atuesta Bustos</t>
  </si>
  <si>
    <t>Jorge Eliecer Ardila Rojas</t>
  </si>
  <si>
    <t>Jorge Enrique Acosta García</t>
  </si>
  <si>
    <t>Jorge Enrique Jimenez</t>
  </si>
  <si>
    <t>Jorge Enrique Martinez Caracas</t>
  </si>
  <si>
    <t>Jorge Enrique Parra Páez</t>
  </si>
  <si>
    <t>Jorge Enrique Ramirez Martinez</t>
  </si>
  <si>
    <t>Jorge Humberto Parra Pirazán</t>
  </si>
  <si>
    <t>Jorge Iván López Suárez</t>
  </si>
  <si>
    <t>Jorge Luis Martín</t>
  </si>
  <si>
    <t>Jorge Mario Bunch Higuera</t>
  </si>
  <si>
    <t>Jorge Mario Giraldo Cardona</t>
  </si>
  <si>
    <t>José Alejandro Cortés Muñoz</t>
  </si>
  <si>
    <t>José Andrés Barreto Acosta</t>
  </si>
  <si>
    <t>José David Dueñas Pulido</t>
  </si>
  <si>
    <t>José Fernando Acevedo</t>
  </si>
  <si>
    <t>José Fernando Bernal Folleco</t>
  </si>
  <si>
    <t>José Fernando Ruiz</t>
  </si>
  <si>
    <t>José Flavio Guerra Colorado</t>
  </si>
  <si>
    <t>José Genaro Mendez Díaz</t>
  </si>
  <si>
    <t>Jose Ignacio Español Perez</t>
  </si>
  <si>
    <t>Jose Joaquin Criado Florez</t>
  </si>
  <si>
    <t>Jose Julian Rey Correa</t>
  </si>
  <si>
    <t>Jose Leonardo Carrillo Cortes</t>
  </si>
  <si>
    <t>José Luis Romero Ruiz</t>
  </si>
  <si>
    <t>Jose Manuel Torres Marin</t>
  </si>
  <si>
    <t>Jose Mariano Sánchez Quiñonez</t>
  </si>
  <si>
    <t>José Mauricio Martinez González</t>
  </si>
  <si>
    <t>Jose Narcizo Guavita Huerfano</t>
  </si>
  <si>
    <t>Jose Vicente Cifuentes Salazar</t>
  </si>
  <si>
    <t>Jose William Ospina García</t>
  </si>
  <si>
    <t>Josefina Ardila Diaz</t>
  </si>
  <si>
    <t>Josefina Ardila Díaz</t>
  </si>
  <si>
    <t>Joyce Prieto Bohorquez</t>
  </si>
  <si>
    <t>Juan Camilo Giraldo</t>
  </si>
  <si>
    <t>Juan Camilo Hormaza Paz</t>
  </si>
  <si>
    <t>Juan Camilo Medina</t>
  </si>
  <si>
    <t>Juan Camilo Perez Cuervo</t>
  </si>
  <si>
    <t>Juan Camilo Rodriguez Quiroga</t>
  </si>
  <si>
    <t>Juan Camilo Roncancio Manrique</t>
  </si>
  <si>
    <t>Juan Carlos Amaya Pico</t>
  </si>
  <si>
    <t>Juan Carlos Forero Arevalo</t>
  </si>
  <si>
    <t>Juan Carlos Marin Del Castillo</t>
  </si>
  <si>
    <t>Juan Carlos Martinez Mantilla</t>
  </si>
  <si>
    <t>Juan Carlos Muñoz Ortiz</t>
  </si>
  <si>
    <t>Juan Carlos Ramos Avila</t>
  </si>
  <si>
    <t>Juan Carlos Ruiz Arteaga</t>
  </si>
  <si>
    <t>Juan Carlos Silva Tamayo</t>
  </si>
  <si>
    <t>Juan Daniel Donado Pinto</t>
  </si>
  <si>
    <t>Juan David Perdomo Ramirez</t>
  </si>
  <si>
    <t>Juan Erasmo Patarroyo Tobaría</t>
  </si>
  <si>
    <t>Juan Felipe Martínez Zúñiga</t>
  </si>
  <si>
    <t>Juan Fernando López Betancour</t>
  </si>
  <si>
    <t>Juan Guillermo Hoyos Aristizabal</t>
  </si>
  <si>
    <t>Juan Guillermo Verano Cardona</t>
  </si>
  <si>
    <t>Juan Manuel De Jesús Palacios Luna</t>
  </si>
  <si>
    <t>Juan Manuel Mejia Mosquera</t>
  </si>
  <si>
    <t>Juan Pablo Jaramillo</t>
  </si>
  <si>
    <t>Juan Pablo Ladino Bolivar</t>
  </si>
  <si>
    <t>Juan Pablo Riveros</t>
  </si>
  <si>
    <t>Juan Pablo Santacruz</t>
  </si>
  <si>
    <t>Juan Rafael Varela</t>
  </si>
  <si>
    <t>Juan Raul Mendoza Zamudio</t>
  </si>
  <si>
    <t>Juan Sebastian Cabrera Viveros</t>
  </si>
  <si>
    <t>Juan Sebastian Daza Fernandez</t>
  </si>
  <si>
    <t>Juan Sebastian Ladino Gutierrez</t>
  </si>
  <si>
    <t>Juan Uriel Barreto Velasquez</t>
  </si>
  <si>
    <t>Juanita Catalina Rico</t>
  </si>
  <si>
    <t>Judy Elvira Cordoba Ramos</t>
  </si>
  <si>
    <t>Julia Andrea Rojas Izaquita</t>
  </si>
  <si>
    <t>Julia Del Carmen Palacios Lloreda</t>
  </si>
  <si>
    <t>Julia Patricia Aguirre Guzmán</t>
  </si>
  <si>
    <t>Julia Rosa Luna Halaby</t>
  </si>
  <si>
    <t>Julian Alexander Garza Garnica</t>
  </si>
  <si>
    <t>Julian Camilo Laguna Sotaquira</t>
  </si>
  <si>
    <t>Julian Cuervo</t>
  </si>
  <si>
    <t>Julián Oscar Escallón Silva</t>
  </si>
  <si>
    <t>Juliana Andrea Amézquita Delgadillo</t>
  </si>
  <si>
    <t>Juliana Andrea Cañón Roncancio</t>
  </si>
  <si>
    <t>Juliana Chavez Echeverri</t>
  </si>
  <si>
    <t>Juliana Gómez Puentes</t>
  </si>
  <si>
    <t>Juliana Ladron Guevara</t>
  </si>
  <si>
    <t>Juliana Marcela Diaz Ochoa</t>
  </si>
  <si>
    <t>Juliana Sepúlveda Vera</t>
  </si>
  <si>
    <t>Julie Katherine Malagón Mora</t>
  </si>
  <si>
    <t>Julie Tatiana Cervantes Cruz</t>
  </si>
  <si>
    <t>Julieth Andrea Castañeda Aza</t>
  </si>
  <si>
    <t>Julieth Paola Arteaga Beltrán</t>
  </si>
  <si>
    <t>Julieth Sastoque Valbuena</t>
  </si>
  <si>
    <t>Julieth Sofia Hernandez Escobar</t>
  </si>
  <si>
    <t>Julio Alberto Muñoz Ricaute</t>
  </si>
  <si>
    <t>Julio Andres Peñuela Tovar</t>
  </si>
  <si>
    <t>Julio Cesar Niño</t>
  </si>
  <si>
    <t>Julio Cesar Rodriguez</t>
  </si>
  <si>
    <t>Julio Edgardo Arias Molina</t>
  </si>
  <si>
    <t>Julio Ernesto Vaca Vaca</t>
  </si>
  <si>
    <t>Julio Raul Ochoa</t>
  </si>
  <si>
    <t>July Katerin Cruz Cruz</t>
  </si>
  <si>
    <t>Karen Andrea Sanchez Gutierrez</t>
  </si>
  <si>
    <t>Karen Astrid Castellanos Duarte</t>
  </si>
  <si>
    <t>Karen Jhohanna Cuesta Pertuz</t>
  </si>
  <si>
    <t>Karen Johana Rocha Bello</t>
  </si>
  <si>
    <t>Karen Lizeth Tovar Casallas</t>
  </si>
  <si>
    <t>Karen Priscila Serrato Lozada</t>
  </si>
  <si>
    <t>Karen Tatiana Godoy</t>
  </si>
  <si>
    <t>Karol Mireya Capador Castillo</t>
  </si>
  <si>
    <t>Karol Vanessa Peña Botero</t>
  </si>
  <si>
    <t>Karol Viviana Silva Cadena</t>
  </si>
  <si>
    <t>Katerine Carrillo Castro</t>
  </si>
  <si>
    <t>Katerine Mosquera Valdez</t>
  </si>
  <si>
    <t>Katherine Leon Rodriguez</t>
  </si>
  <si>
    <t>Katherine Lissette Pabon Rojas</t>
  </si>
  <si>
    <t>Katiana Paola Jimenez</t>
  </si>
  <si>
    <t>Katterine Del Rosario Ospina Garcia</t>
  </si>
  <si>
    <t>Kelly Johanna Sarmiento Gil</t>
  </si>
  <si>
    <t>Kelly Maria Eugenia Beltran Cardenas</t>
  </si>
  <si>
    <t>Kelly Yamile Luna Caldas</t>
  </si>
  <si>
    <t>Kevin Jonathan Torres Castillo</t>
  </si>
  <si>
    <t>Lady Laura Lopez</t>
  </si>
  <si>
    <t>Lashmy Constanza Martínez Camargo</t>
  </si>
  <si>
    <t>Laura Catalina Guerrero Escobar</t>
  </si>
  <si>
    <t>Laura Constanza Osorio Escobar</t>
  </si>
  <si>
    <t>Laura Constanza Pachon Suarez</t>
  </si>
  <si>
    <t>Laura Cristina Gomez Rodriguez</t>
  </si>
  <si>
    <t>Laura Ghisela Ortegón Torres</t>
  </si>
  <si>
    <t>Laura Inés Ariza Estrada</t>
  </si>
  <si>
    <t>Laura Jimena Cuellar Sabogal</t>
  </si>
  <si>
    <t>Laura Johanna Ortiz González</t>
  </si>
  <si>
    <t>Laura Liliana Neira Roa</t>
  </si>
  <si>
    <t>Laura Marcela Puente Padaui</t>
  </si>
  <si>
    <t>Laura Maria Cardona Perez</t>
  </si>
  <si>
    <t>Laura Maria Tejedor Manrique</t>
  </si>
  <si>
    <t>Laura Patricia Pineda</t>
  </si>
  <si>
    <t>Laura Pineda</t>
  </si>
  <si>
    <t>Laura Vanessa Berrio Hernandez</t>
  </si>
  <si>
    <t>Laura Victoria Camacho Castellanos</t>
  </si>
  <si>
    <t>Leidy Johanna Castañeda Niño</t>
  </si>
  <si>
    <t>Leidy Johanna Gómez Barahona</t>
  </si>
  <si>
    <t>Leidy Julieth Bastidas Escobar</t>
  </si>
  <si>
    <t>Leidy Tatiana Martinez Olmos</t>
  </si>
  <si>
    <t>Leidy Yamile Bastidas Legarda</t>
  </si>
  <si>
    <t>Lenin Urrego</t>
  </si>
  <si>
    <t>Leonardo Briceno Moreno</t>
  </si>
  <si>
    <t>Leonardo Manrique Vergara</t>
  </si>
  <si>
    <t>Leonardo Rozo Velazquez</t>
  </si>
  <si>
    <t>Leonor Hidalgo Ciro</t>
  </si>
  <si>
    <t>Lesly Silva Olaya</t>
  </si>
  <si>
    <t>Leydi Bibiana Patiño Amaya</t>
  </si>
  <si>
    <t>Leydy Paola Rojas Lizarazo</t>
  </si>
  <si>
    <t>Leyla Eloisa Rivera Pérez</t>
  </si>
  <si>
    <t>Liana Karina Sanchez Piedrahita</t>
  </si>
  <si>
    <t>Libardo Andres Gutierrez Mengual</t>
  </si>
  <si>
    <t>Liceth Paola Novoa</t>
  </si>
  <si>
    <t>Lidia Sirley Valencia Cuesta</t>
  </si>
  <si>
    <t>Lilia Jadith Bernal Cepeda</t>
  </si>
  <si>
    <t>Lilia Segura Acevedo</t>
  </si>
  <si>
    <t>Liliana Andrea Cordoba Rojas</t>
  </si>
  <si>
    <t>Liliana Andrea Rozo Daza</t>
  </si>
  <si>
    <t>Liliana Beatriz Buitrago</t>
  </si>
  <si>
    <t>Liliana Elisa Forero Quiñonez</t>
  </si>
  <si>
    <t>Liliana Elisa Rosero Torres</t>
  </si>
  <si>
    <t>Liliana María Zapata Bustamante</t>
  </si>
  <si>
    <t>Liliana Mayorga Tovar</t>
  </si>
  <si>
    <t>Liliana Mercedes Vanegas Aguilar</t>
  </si>
  <si>
    <t>Liliana Patricia Rivera Beltrán</t>
  </si>
  <si>
    <t>Liliana Paulina Anaya Sánchez</t>
  </si>
  <si>
    <t>Liliana Pérez</t>
  </si>
  <si>
    <t>Lina Marcela Rueda Perez</t>
  </si>
  <si>
    <t>Lina Maria Botero</t>
  </si>
  <si>
    <t>Lina Maria Garcia Alzate</t>
  </si>
  <si>
    <t>Lina Maria Gomez Isaza</t>
  </si>
  <si>
    <t>Lina María Romero Millán</t>
  </si>
  <si>
    <t>Lina María Velandia Rios</t>
  </si>
  <si>
    <t>Lina Paola Castro Rodríguez</t>
  </si>
  <si>
    <t>Linda María López Cañón</t>
  </si>
  <si>
    <t>Liseth Dayana Carballido Mier</t>
  </si>
  <si>
    <t>Lissette Hasbleydi Mendoza Tellez</t>
  </si>
  <si>
    <t>Liudmila Poveda Vargas</t>
  </si>
  <si>
    <t>Liz Mary Sandoval</t>
  </si>
  <si>
    <t>Lizet Campos Flechas</t>
  </si>
  <si>
    <t>Lizeth Catalina Ramirez Olarte</t>
  </si>
  <si>
    <t>Lizeth Paola Tejera Pajaro</t>
  </si>
  <si>
    <t>Lola Ramirez Quijano</t>
  </si>
  <si>
    <t>Loren Cecilia Rodriguez Aperador</t>
  </si>
  <si>
    <t>Lorena Nhelete Monroy Reyes</t>
  </si>
  <si>
    <t>Lorena Rubiano Lopez</t>
  </si>
  <si>
    <t>Lorena Tatiana Cortés Izquierdo</t>
  </si>
  <si>
    <t>Lorena Thareen Plata Martinez</t>
  </si>
  <si>
    <t>Lorna Salazar</t>
  </si>
  <si>
    <t>Louis Edwards Caceres Martinez</t>
  </si>
  <si>
    <t>Lubin Delgado Arroyo</t>
  </si>
  <si>
    <t>Lucia León Quimbay</t>
  </si>
  <si>
    <t>Lucy Gabriela Delgado Murcia</t>
  </si>
  <si>
    <t>Lucy Mariela Rengifo Moreno</t>
  </si>
  <si>
    <t>Luis Alberto Roa Molina</t>
  </si>
  <si>
    <t>Luis Alfonso Ardila Caicedo</t>
  </si>
  <si>
    <t>Luis Antonio Gutierrez Anaya</t>
  </si>
  <si>
    <t>Luis Carlos Castillo Pérez</t>
  </si>
  <si>
    <t>Luis Eberto Cocca</t>
  </si>
  <si>
    <t>Luis Eberto Cocca González</t>
  </si>
  <si>
    <t>Luis Eduardo Sierra</t>
  </si>
  <si>
    <t>Luis Enrique Reina</t>
  </si>
  <si>
    <t>Luis Felipe Agudelo Rodriguez</t>
  </si>
  <si>
    <t>Luis Felipe Calero Gonzalez</t>
  </si>
  <si>
    <t>Luis Felipe Giraldo Romero</t>
  </si>
  <si>
    <t>Luis Fernando Cabarique Buitrago</t>
  </si>
  <si>
    <t>Luis Fernando Cabellero</t>
  </si>
  <si>
    <t>Luis Fernando Cepeda</t>
  </si>
  <si>
    <t>Luis Fernando Ricaurte Cardozo</t>
  </si>
  <si>
    <t>Luis Gabriel Ángel</t>
  </si>
  <si>
    <t>Luis Giovanni Barrera Herrera</t>
  </si>
  <si>
    <t>Luis Hernando Galindo</t>
  </si>
  <si>
    <t>Luis Hernando Nieto Enciso</t>
  </si>
  <si>
    <t>Luis Rafael de la Rosa Ramos</t>
  </si>
  <si>
    <t>Luisa Fernanda Cabezas Olave</t>
  </si>
  <si>
    <t>Luisa Fernanda Ladino Quintero</t>
  </si>
  <si>
    <t>Luisa Fernanda Mejia Caceres</t>
  </si>
  <si>
    <t>Luisa Fernanda Ortíz Cuellar</t>
  </si>
  <si>
    <t>Luisa Fernanda Osorio Alarcon</t>
  </si>
  <si>
    <t>Luisa Fernanda Rodriguez Celeita</t>
  </si>
  <si>
    <t>Luisa Fernanda Viloria Sierra</t>
  </si>
  <si>
    <t>Lupita Arenas</t>
  </si>
  <si>
    <t>Luz Adriana Figueroa Gomez</t>
  </si>
  <si>
    <t>Luz Adriana Saavedra Bernal</t>
  </si>
  <si>
    <t>Luz Aida Moya Álvarez</t>
  </si>
  <si>
    <t>Luz Amparo Medina</t>
  </si>
  <si>
    <t>Luz Andrea Arias López</t>
  </si>
  <si>
    <t>Luz Andrea Quiroga Gonzalez</t>
  </si>
  <si>
    <t>Luz Angela Alonso Morales</t>
  </si>
  <si>
    <t>Luz Angela Monroy Corba</t>
  </si>
  <si>
    <t>Luz Angie Romero Ramirez</t>
  </si>
  <si>
    <t>Luz Dary Laso Monsalve</t>
  </si>
  <si>
    <t>Luz Dayana Chacón Herrera</t>
  </si>
  <si>
    <t>Luz Fabiola Gomez</t>
  </si>
  <si>
    <t>Luz Gleidys Reyes Quintero</t>
  </si>
  <si>
    <t>Luz Karime Jaimes Bonilla</t>
  </si>
  <si>
    <t>Luz Margy Acevedo</t>
  </si>
  <si>
    <t>Luz Marina Aristizábal Duque</t>
  </si>
  <si>
    <t>Luz Marina Pulido</t>
  </si>
  <si>
    <t>Luz Mary Cruz Aguilar</t>
  </si>
  <si>
    <t>Luz Stella Ramirez Duque</t>
  </si>
  <si>
    <t>Luz Yadira Marinez Quiñones</t>
  </si>
  <si>
    <t>Mabel Gisela Torres Torres</t>
  </si>
  <si>
    <t>Mabel Judith Cifuentes Arenas</t>
  </si>
  <si>
    <t>Mabel Tatiana Rojas Rueda</t>
  </si>
  <si>
    <t>Magda Liliana Rincón Meléndez</t>
  </si>
  <si>
    <t>Magda Paola Hospital Gordillo</t>
  </si>
  <si>
    <t>Magnolia Natalia Bayona Aguilera</t>
  </si>
  <si>
    <t>Mahalia Nathalie Garcia Villa</t>
  </si>
  <si>
    <t>Maikol Harry Contreras Forero</t>
  </si>
  <si>
    <t>Maira Alejandra Leon Ramirez</t>
  </si>
  <si>
    <t>Maira Cuatin Cabrera</t>
  </si>
  <si>
    <t>Manuel Fernando Camperos Durán</t>
  </si>
  <si>
    <t>Manuel Fernando Perez Reyes</t>
  </si>
  <si>
    <t>Manuel Octavio Moscote Alarcon</t>
  </si>
  <si>
    <t>Marcel Phillip Tachack Suescun</t>
  </si>
  <si>
    <t>Marcela Barragan Marulanda</t>
  </si>
  <si>
    <t>Marcela Sanchez Vargas</t>
  </si>
  <si>
    <t>Marcela Solano Eusse</t>
  </si>
  <si>
    <t>Marco Andrei Guacaneme Boada</t>
  </si>
  <si>
    <t>Marco Antonio Martinez Rivas</t>
  </si>
  <si>
    <t>Marco Raul Mejia</t>
  </si>
  <si>
    <t>Margareth Julieth Monsalve Silva</t>
  </si>
  <si>
    <t>Margarita Cifuentes Alarcon</t>
  </si>
  <si>
    <t>Margarita Ruth Rubio Gonzalez</t>
  </si>
  <si>
    <t>Margarita Taborda Restrepo</t>
  </si>
  <si>
    <t>María Alejandra Acuña Acosta</t>
  </si>
  <si>
    <t>María Alejandra Cuervo Cardona</t>
  </si>
  <si>
    <t>Maria Alejandra Gonzalez</t>
  </si>
  <si>
    <t>Maria Alejandra Romero Benavides</t>
  </si>
  <si>
    <t>Maria Alexandra Rizo Arango</t>
  </si>
  <si>
    <t>Maria Angélica Martínez Forero</t>
  </si>
  <si>
    <t>Maria Betty Ricaurte López</t>
  </si>
  <si>
    <t>María Camila Amaris Mendoza</t>
  </si>
  <si>
    <t>María Camila Arango Andrade</t>
  </si>
  <si>
    <t>María Camila Cabezas Delgado</t>
  </si>
  <si>
    <t>Maria Camila Diaz Espitia</t>
  </si>
  <si>
    <t>María Camila Flórez Poveda</t>
  </si>
  <si>
    <t>María Camila Herazo Sánchez</t>
  </si>
  <si>
    <t>Maria Camila Rodriguez Roa</t>
  </si>
  <si>
    <t>Maria Carmela Julio Giraldo</t>
  </si>
  <si>
    <t>Maria Carolina Saravia Rojas</t>
  </si>
  <si>
    <t>Maria Catalina Alvarez Ramirez</t>
  </si>
  <si>
    <t>María Clara Garzón Cruz</t>
  </si>
  <si>
    <t>Maria Claudia Arteaga Ramírez</t>
  </si>
  <si>
    <t>María Claudia Coral Betancour</t>
  </si>
  <si>
    <t>Maria Clemencia Peña Monsalve</t>
  </si>
  <si>
    <t>Maria Clemencia Reyes Gómez</t>
  </si>
  <si>
    <t>Maria Cristina Bermudez Buelvas</t>
  </si>
  <si>
    <t>Maria Cristina Diaz Velazquez</t>
  </si>
  <si>
    <t>Maria De Los Ángeles Briceño Moreno</t>
  </si>
  <si>
    <t>Maria De Los Angeles Quintero Ortiz</t>
  </si>
  <si>
    <t>Maria Del Pilar Ballen Bautista</t>
  </si>
  <si>
    <t>María del Pilar Jiménez Arango</t>
  </si>
  <si>
    <t>Maria Del Pilar Moreno Rodriguez</t>
  </si>
  <si>
    <t>Maria Del Pilar Rubio</t>
  </si>
  <si>
    <t>Maria Elena Manjarres</t>
  </si>
  <si>
    <t>Maria Elena Tamayo Paz</t>
  </si>
  <si>
    <t>Maria Elvira Cuellar Bautista</t>
  </si>
  <si>
    <t>Maria Emilia Llanos</t>
  </si>
  <si>
    <t>Maria Eugenia Mejia Ospina</t>
  </si>
  <si>
    <t>María Eugenia Pinto Borrego</t>
  </si>
  <si>
    <t>Maria Eunice Franco Hernandez</t>
  </si>
  <si>
    <t>María Fernanda Cediel Fraile</t>
  </si>
  <si>
    <t>Maria Fernanda Cuarán</t>
  </si>
  <si>
    <t>Maria Fernanda Delgado Portela</t>
  </si>
  <si>
    <t>Maria Fernanda Guerrero Pereira</t>
  </si>
  <si>
    <t>Maria Fernanda Palomo Romero</t>
  </si>
  <si>
    <t>María Fernanda Ramirez Quinaya</t>
  </si>
  <si>
    <t>Maria Fernanda Rangel Santos</t>
  </si>
  <si>
    <t>Maria Fernanda Vasco Cardenas</t>
  </si>
  <si>
    <t>María Isabel Garzón Valencia</t>
  </si>
  <si>
    <t>Maria Isabel Loaiza Cordero</t>
  </si>
  <si>
    <t>Maria Isabel Velez Agudelo</t>
  </si>
  <si>
    <t>Maria Liliana Gonzalez</t>
  </si>
  <si>
    <t>María Lorena Roa</t>
  </si>
  <si>
    <t>Maria Luisa Caicedo</t>
  </si>
  <si>
    <t>María Milena Collazos Álbarez</t>
  </si>
  <si>
    <t>María Miry Palacios Mosquera</t>
  </si>
  <si>
    <t>María Natalia Diaz Rozo</t>
  </si>
  <si>
    <t>Maria Oliva Calderon Guerra</t>
  </si>
  <si>
    <t>María Paola Sánchez Jimenez</t>
  </si>
  <si>
    <t>Maria Patricia Villamil</t>
  </si>
  <si>
    <t>Maria Paula Afanador Bastidas</t>
  </si>
  <si>
    <t>Maria Paula Ordoñez Uribe</t>
  </si>
  <si>
    <t>Maria Pinedo</t>
  </si>
  <si>
    <t>Maria Rosa Angarita Penaranda</t>
  </si>
  <si>
    <t>Maria Victoria Londoño Lara</t>
  </si>
  <si>
    <t>Maria Victoria Sanchez Moreno</t>
  </si>
  <si>
    <t>María Yolanda García Melo</t>
  </si>
  <si>
    <t>Mariana Delgado Díaz</t>
  </si>
  <si>
    <t>Mariano Doncel Moreno</t>
  </si>
  <si>
    <t>Maribel Calderón Quintero</t>
  </si>
  <si>
    <t>Maribel Robayo Ladino</t>
  </si>
  <si>
    <t>Mariela Lugo Maldonado</t>
  </si>
  <si>
    <t>Mario Alberto Rojas Portela</t>
  </si>
  <si>
    <t>Mario Andrés Camacho Chain</t>
  </si>
  <si>
    <t>Mario Andres Sanchez Rubio</t>
  </si>
  <si>
    <t>Mario Enrique Valencia</t>
  </si>
  <si>
    <t>Mario Murcia</t>
  </si>
  <si>
    <t>Marisol Arango Pineda</t>
  </si>
  <si>
    <t>Marisol Gualdron Rojas</t>
  </si>
  <si>
    <t>Marisol Suarez Barreto</t>
  </si>
  <si>
    <t>Maritza Ayure Urrego</t>
  </si>
  <si>
    <t>Maritza Guzman Portilla</t>
  </si>
  <si>
    <t>Marlen Pineda Pérez</t>
  </si>
  <si>
    <t>Marlen Pulido Gomez</t>
  </si>
  <si>
    <t>Martha Angelica Barrantes Reyes</t>
  </si>
  <si>
    <t>Martha Carolina Pinzon Vergara</t>
  </si>
  <si>
    <t>Martha Cecilia Ángel Salazar</t>
  </si>
  <si>
    <t>Martha Cecilia Muñoz Carranza</t>
  </si>
  <si>
    <t>Martha Cecilia Rojas Rodriguez</t>
  </si>
  <si>
    <t>Martha Cecilia Sánchez Herrera</t>
  </si>
  <si>
    <t>Martha Clemencia Diaz Tellez</t>
  </si>
  <si>
    <t>Martha Constanza Rubio</t>
  </si>
  <si>
    <t>Martha Consuelo Cifuentes González</t>
  </si>
  <si>
    <t>Martha Idali Perez Galindo</t>
  </si>
  <si>
    <t>Martha Lucía Noguera</t>
  </si>
  <si>
    <t>Martha Ofelia Rodriguez Sua</t>
  </si>
  <si>
    <t>Martha Patricia Romero Garcia</t>
  </si>
  <si>
    <t>Martha Ruby Cuellar Calderon</t>
  </si>
  <si>
    <t>Martha Trujillo Mantilla</t>
  </si>
  <si>
    <t>Mary Wilches Garcia</t>
  </si>
  <si>
    <t>Maryery Vera Pérez</t>
  </si>
  <si>
    <t>Mateo Moya Beltrán</t>
  </si>
  <si>
    <t>Mateo Prada Quintero</t>
  </si>
  <si>
    <t>Maudys Marvel Martinez Guerra</t>
  </si>
  <si>
    <t>Maureen Badillo Mendoza</t>
  </si>
  <si>
    <t>Mauricio Alejandro Arias Hernandez</t>
  </si>
  <si>
    <t>Mauricio Andres Del Valle Chacon</t>
  </si>
  <si>
    <t>Mauricio Aponte</t>
  </si>
  <si>
    <t>Mauricio Camargo</t>
  </si>
  <si>
    <t>Mauricio Palma</t>
  </si>
  <si>
    <t>Mauricio Palma Gutierrez</t>
  </si>
  <si>
    <t>Mauricio Penagos Acosta</t>
  </si>
  <si>
    <t>Mauricio Ruiz Cely</t>
  </si>
  <si>
    <t>Mauro Antonio Maza Chamorro</t>
  </si>
  <si>
    <t>Mauro Eder Florez Rozo</t>
  </si>
  <si>
    <t>Mayda Niyereth Prieto Laverde</t>
  </si>
  <si>
    <t>Mayerly Guevara Barbosa</t>
  </si>
  <si>
    <t>Mayra Alejandra López Mejía</t>
  </si>
  <si>
    <t>Melissa Álvarez Pájaro</t>
  </si>
  <si>
    <t>Melissa Filomena Donato</t>
  </si>
  <si>
    <t>Melissa Jimenez Rojas</t>
  </si>
  <si>
    <t>Melissa Sofia Espinosa Cano</t>
  </si>
  <si>
    <t>Melory Castillo Criollo</t>
  </si>
  <si>
    <t>Merly Guanumen Pacheco</t>
  </si>
  <si>
    <t>Merly H Guanumen Pacheco</t>
  </si>
  <si>
    <t>Michael Jesid Forero Garcia</t>
  </si>
  <si>
    <t>Miguel Alberto Palacios Machado</t>
  </si>
  <si>
    <t>Miguel Alejandro Hernández López</t>
  </si>
  <si>
    <t>Miguel Andres Prieto Camelo</t>
  </si>
  <si>
    <t>Miguel Angel Cruz Torres</t>
  </si>
  <si>
    <t>Miguel Camilo Bernal Bolaños</t>
  </si>
  <si>
    <t>Miguel Rafael Tobar Carrizosa</t>
  </si>
  <si>
    <t>Mildrey Mendoza Mayorga</t>
  </si>
  <si>
    <t>Milena Ariza Lozano</t>
  </si>
  <si>
    <t>Milena Astrid Torres Giraldo</t>
  </si>
  <si>
    <t>Milena Del Carmen Rodríguez Cárdenas</t>
  </si>
  <si>
    <t>Milena Del Pilar Herrera</t>
  </si>
  <si>
    <t>Milena Mesa Rodríguez</t>
  </si>
  <si>
    <t>Milena Tatiana Cuellar Montoya</t>
  </si>
  <si>
    <t>Milton Gerardo Muñoz Marín</t>
  </si>
  <si>
    <t>Mirtha Leon Suarez</t>
  </si>
  <si>
    <t>Miyi Paola Sotelo Prieto</t>
  </si>
  <si>
    <t>Monica Alejandra Gomez</t>
  </si>
  <si>
    <t>Monica Carolina Soto Tamayo</t>
  </si>
  <si>
    <t>Mónica Cruz Galindo</t>
  </si>
  <si>
    <t>Monica Del Pilar Lopez Ortega</t>
  </si>
  <si>
    <t>Monica Duperly Gonzalez Ortiz</t>
  </si>
  <si>
    <t>Monica Marcela Castiblanco Valencia</t>
  </si>
  <si>
    <t>Monica Maria Botero Ospina</t>
  </si>
  <si>
    <t>Monica Maria Diaz</t>
  </si>
  <si>
    <t>Monica Patricia Ortega</t>
  </si>
  <si>
    <t>Mónica Patricia Quiroz Gutiérrez</t>
  </si>
  <si>
    <t>Monica Yaneth Constante Lara</t>
  </si>
  <si>
    <t>Monica Yizeth Gonzalez Garcia</t>
  </si>
  <si>
    <t>Myriam Blanco</t>
  </si>
  <si>
    <t>Myriam Magdalena Garcia Garcia</t>
  </si>
  <si>
    <t>Nadya Giannina Perea Olave</t>
  </si>
  <si>
    <t>Nancy Jimena Quimbayo Vásquez</t>
  </si>
  <si>
    <t>Nancy Liliana Vega Basto</t>
  </si>
  <si>
    <t>Nancy Moreno Ramirez</t>
  </si>
  <si>
    <t>Natali Paez Castellanos</t>
  </si>
  <si>
    <t>Natalia Amaya</t>
  </si>
  <si>
    <t>Natalia Beatriz Comba González</t>
  </si>
  <si>
    <t>Natalia Español Casallas</t>
  </si>
  <si>
    <t>Natalia Gomez Osorio</t>
  </si>
  <si>
    <t>Natalia Montes De Oca Jaimes</t>
  </si>
  <si>
    <t>Natalia Munoz Bolivar</t>
  </si>
  <si>
    <t>Natalia Suarez Jaramillo</t>
  </si>
  <si>
    <t>Nathalia Maria Vanessa Florez Zapata</t>
  </si>
  <si>
    <t>Naysa Álvarez Pandales</t>
  </si>
  <si>
    <t>Nefretery Murcia Contreras</t>
  </si>
  <si>
    <t>Neifis Isabel Araujo Luquez</t>
  </si>
  <si>
    <t>Nelcy Esperanza Hernandez Herrera</t>
  </si>
  <si>
    <t>Nelly Adriana Lugo Calderon</t>
  </si>
  <si>
    <t>Nelma Maritza Sanchez Krieger</t>
  </si>
  <si>
    <t>Nelson Andrés Calderón Guzmán</t>
  </si>
  <si>
    <t>Nelsón Andrés Vásquez Porras</t>
  </si>
  <si>
    <t>Nelson David Gutiérrez Olaya</t>
  </si>
  <si>
    <t>Nelson Fabio Pinzon</t>
  </si>
  <si>
    <t>Nelson Federico Vega Ramirez</t>
  </si>
  <si>
    <t>Nelson Galindo Arias</t>
  </si>
  <si>
    <t>Nelson Giovanni Acuña Rodriguez</t>
  </si>
  <si>
    <t>Nelson Leon</t>
  </si>
  <si>
    <t>Nelson Milciades Puentes Holguin</t>
  </si>
  <si>
    <t>Nelsy Rocio Jimenez Villalobos</t>
  </si>
  <si>
    <t>Nestor Andres Velandia Cardozo</t>
  </si>
  <si>
    <t>Néstor Raúl Pedraza Sierra</t>
  </si>
  <si>
    <t>Nicolas Garcia Aristizabal</t>
  </si>
  <si>
    <t>Nicolás Garzón Rodríguez</t>
  </si>
  <si>
    <t>Nicolas Gonzalez Espinosa</t>
  </si>
  <si>
    <t>Nicolas Otalora Rodriguez</t>
  </si>
  <si>
    <t>Nicolas Segura Gutierrez</t>
  </si>
  <si>
    <t>Nicole Marcela Niño Ramírez</t>
  </si>
  <si>
    <t>Nicole Xiomara Parra López</t>
  </si>
  <si>
    <t>Nicole Zapata Hernandez</t>
  </si>
  <si>
    <t>Nidia Esperanza Lopez Torres</t>
  </si>
  <si>
    <t>Nidia Janneth Leon Cabeza</t>
  </si>
  <si>
    <t>Nidia Piragauta Camargo</t>
  </si>
  <si>
    <t>Nidian Pedraza Téllez</t>
  </si>
  <si>
    <t>Nikol Cedeño</t>
  </si>
  <si>
    <t>Nohora Isabel Díaz Huertas</t>
  </si>
  <si>
    <t>Nubia Esperanza Riano Suancha</t>
  </si>
  <si>
    <t>Nubia Esperanza Rodríguez Plazas</t>
  </si>
  <si>
    <t>Nubia Stella Torres Urrego</t>
  </si>
  <si>
    <t>Nuria Joanna Asencio Bermúdez</t>
  </si>
  <si>
    <t>Nury Adelina Hidalgo Tovar</t>
  </si>
  <si>
    <t>Nury Paola Suarez Pineda</t>
  </si>
  <si>
    <t>Nury Perez</t>
  </si>
  <si>
    <t>Nydia Amparo Piragauta Camargo</t>
  </si>
  <si>
    <t>Nydia Marcela Barrera Salamanca</t>
  </si>
  <si>
    <t>Octavio Hernando Sandoval Rozo</t>
  </si>
  <si>
    <t>Oiris Olmos</t>
  </si>
  <si>
    <t>Olga Isabel Alfonso Cifuentes</t>
  </si>
  <si>
    <t>Omar Enrique Hanggi Valoyes</t>
  </si>
  <si>
    <t>Omar Figueroa Melgarejo</t>
  </si>
  <si>
    <t>Omar Leonardo González Gutiérrez</t>
  </si>
  <si>
    <t>Orlando Antonio Moreno Lopez</t>
  </si>
  <si>
    <t>Oscar Alexander Nope Saavedra</t>
  </si>
  <si>
    <t>Oscar Alonso Chamath Palacios</t>
  </si>
  <si>
    <t>Oscar Alonso Gonzalez Rodriguez</t>
  </si>
  <si>
    <t>Oscar Alonso Hidalgo Montoya</t>
  </si>
  <si>
    <t>Oscar Barrero Lopez</t>
  </si>
  <si>
    <t>Oscar Daniel Alvarez Mora</t>
  </si>
  <si>
    <t>Oscar David Pardo Castillo</t>
  </si>
  <si>
    <t>Oscar Gualdron Gonzalez</t>
  </si>
  <si>
    <t>Oscar Humberto Bobadilla Tarquino</t>
  </si>
  <si>
    <t>Oscar Jairo Fonseca Fonseca</t>
  </si>
  <si>
    <t>Oscar Javier Mendoza Galvis</t>
  </si>
  <si>
    <t>Oscar Javier Segura Granados</t>
  </si>
  <si>
    <t>Oscar Leonardo Correa Jimenez</t>
  </si>
  <si>
    <t>Oscar Peñuela Pinto</t>
  </si>
  <si>
    <t>Oscar Vicente Vargas Clavijo</t>
  </si>
  <si>
    <t>Oswaldo Enrique Figueredo Rubiano</t>
  </si>
  <si>
    <t>Otto Polanco Rengifo</t>
  </si>
  <si>
    <t>Pablo Andrés Felipe Gutiérrez Valencia</t>
  </si>
  <si>
    <t>Pablo Jair Ceballos Parra</t>
  </si>
  <si>
    <t>Pablo Julián Moreno Castro</t>
  </si>
  <si>
    <t>Paola Alejandra Yepes Romero</t>
  </si>
  <si>
    <t>Paola Andrea García Aristizabal</t>
  </si>
  <si>
    <t>Paola Andrea Garnica Rodas</t>
  </si>
  <si>
    <t>Paola Andrea Garzón Nossa</t>
  </si>
  <si>
    <t>Paola Andrea Mosquera Arce</t>
  </si>
  <si>
    <t>Paola Andrea Olarte Rueda</t>
  </si>
  <si>
    <t>Paola Andrea Prada Suarez</t>
  </si>
  <si>
    <t>Paola Andrea Rodríguez González</t>
  </si>
  <si>
    <t>Paola Andrea Rodriguez Rocha</t>
  </si>
  <si>
    <t>Paola Castro Monroy</t>
  </si>
  <si>
    <t>Paola Fajardo Triana</t>
  </si>
  <si>
    <t>Paola Llanos</t>
  </si>
  <si>
    <t>Paola Marcela Rangel Jurado</t>
  </si>
  <si>
    <t>Patricia Cecilia Daza Marrugo</t>
  </si>
  <si>
    <t>Paula Andrea Duarte Castaño</t>
  </si>
  <si>
    <t>Paula Andrea Garces Constain</t>
  </si>
  <si>
    <t>Paula Andrea Grisales Naranjo</t>
  </si>
  <si>
    <t>Paula Andrea Henao Ruiz</t>
  </si>
  <si>
    <t>Paula Andrea Porras Reyes</t>
  </si>
  <si>
    <t>Paula Andrea Ramos Ariza</t>
  </si>
  <si>
    <t>Paula Aparicio</t>
  </si>
  <si>
    <t>Paula Chiquillo</t>
  </si>
  <si>
    <t>Paula Daniela Callejas Castilla</t>
  </si>
  <si>
    <t>Paula Elena Castro Bernal</t>
  </si>
  <si>
    <t>Paula Judith Rojas Higuera</t>
  </si>
  <si>
    <t>Paula Marcela Arias Pulgarín</t>
  </si>
  <si>
    <t>Paula Natalia Vargas Villamarin</t>
  </si>
  <si>
    <t>Paulina Alejandra María Castro Lalinde</t>
  </si>
  <si>
    <t>Pedro Oswaldo Hernández Santamaría</t>
  </si>
  <si>
    <t>Pensemos</t>
  </si>
  <si>
    <t>Piedad Constanza Capera Rojas</t>
  </si>
  <si>
    <t>Piedad Santamaria Sánchez</t>
  </si>
  <si>
    <t>Pilar Angelica Sarmiento Mendez</t>
  </si>
  <si>
    <t>Rafael Antonio Nemocon Molina</t>
  </si>
  <si>
    <t>Rafael Antonio Salas Sánchez</t>
  </si>
  <si>
    <t>Rafael Fernando Posada Rueda</t>
  </si>
  <si>
    <t>Ramiro Serna Jaramillo</t>
  </si>
  <si>
    <t>Raquel Juliana Sorza Ocaña</t>
  </si>
  <si>
    <t>Raul Eduardo Gutiérrez Gómez</t>
  </si>
  <si>
    <t>Rebeca Rosalba Cogollo Munevar</t>
  </si>
  <si>
    <t>Reinaldo Adolfo Garzón Cruz</t>
  </si>
  <si>
    <t>Reinaldo Alfonso Castillo Rodríguez</t>
  </si>
  <si>
    <t>Reney Arias</t>
  </si>
  <si>
    <t>Renzo Leonardo Garcia Carvajal</t>
  </si>
  <si>
    <t>Ricardo Andrés Cadena González</t>
  </si>
  <si>
    <t>Ricardo Andrés Ortiz Torres</t>
  </si>
  <si>
    <t>Ricardo Andrés Triana González</t>
  </si>
  <si>
    <t>Ricardo Antonio Ramirez Aranguren</t>
  </si>
  <si>
    <t>Ricardo Fraile Rojas</t>
  </si>
  <si>
    <t>Ricardo Gómez Giraldo</t>
  </si>
  <si>
    <t>Ricardo Maldonado Rodriguez</t>
  </si>
  <si>
    <t>Ricardo Torres Ariza</t>
  </si>
  <si>
    <t>Richard Javier Fadul Nino</t>
  </si>
  <si>
    <t>Richard Tamayo Nieto</t>
  </si>
  <si>
    <t>Rina Marcela Gonzalez Toro</t>
  </si>
  <si>
    <t>Risdell Norbey Rodriguez</t>
  </si>
  <si>
    <t>Roberto Quiroz</t>
  </si>
  <si>
    <t>Rocío Torres</t>
  </si>
  <si>
    <t>Rodrigo Buitrago Tello</t>
  </si>
  <si>
    <t>Rodrigo Fernando Cuellar Martínez</t>
  </si>
  <si>
    <t>Roosevelt Castrillón Valdés</t>
  </si>
  <si>
    <t>Rosa Maria Guzman Troncoso</t>
  </si>
  <si>
    <t>Rosa Patricia León</t>
  </si>
  <si>
    <t>Rossed Jaimes Garzon</t>
  </si>
  <si>
    <t>Ruben Dario Sierra Medina</t>
  </si>
  <si>
    <t>Ruben Felipe Vergara Gutierrez</t>
  </si>
  <si>
    <t>Ruth Elena Vallejo</t>
  </si>
  <si>
    <t>Ruth Maria Torres Pineda</t>
  </si>
  <si>
    <t>Saira Maria Espinosa Sanchez</t>
  </si>
  <si>
    <t>Samara Liliana Herrera Castillo</t>
  </si>
  <si>
    <t>Samuel Cadavid Palacios</t>
  </si>
  <si>
    <t>Sandra Biagi Pacheco</t>
  </si>
  <si>
    <t>Sandra Bibiana Pena Rozo</t>
  </si>
  <si>
    <t>Sandra Burgos</t>
  </si>
  <si>
    <t>Sandra Carolina Tunarrosa Velandia</t>
  </si>
  <si>
    <t>Sandra Catalina Ayala Montalvo</t>
  </si>
  <si>
    <t>Sandra Cecilia Guerra</t>
  </si>
  <si>
    <t>Sandra Helena Perez Poveda</t>
  </si>
  <si>
    <t>Sandra Landazábal Hurtado</t>
  </si>
  <si>
    <t>Sandra Liliana Casas Acevedo</t>
  </si>
  <si>
    <t>Sandra Liliana Corredor</t>
  </si>
  <si>
    <t>Sandra Liliana Martínez</t>
  </si>
  <si>
    <t>Sandra Liliana Martinez Leon</t>
  </si>
  <si>
    <t>Sandra Lucia Lozano</t>
  </si>
  <si>
    <t>Sandra Marcela Defelipe Díaz</t>
  </si>
  <si>
    <t>Sandra Maritza Moreo Ruiz</t>
  </si>
  <si>
    <t>Sandra Milena Barrera Rodriguez</t>
  </si>
  <si>
    <t>Sandra Milena Del Castillo Ruiz</t>
  </si>
  <si>
    <t>Sandra Milena Garcia Blanco</t>
  </si>
  <si>
    <t>Sandra Milena Velasco Rua</t>
  </si>
  <si>
    <t>Sandra Paola Laverde Correa</t>
  </si>
  <si>
    <t>Sandra Patricia Diaz Trujillo</t>
  </si>
  <si>
    <t>Sandra Patricia Sanchez Olaya</t>
  </si>
  <si>
    <t>Sandra Piedad Lozada</t>
  </si>
  <si>
    <t>Sandra Rocio Pineda Osorio</t>
  </si>
  <si>
    <t>Sandra Yaneth Durango Ortiz</t>
  </si>
  <si>
    <t>Sandra Yaneth Velasco</t>
  </si>
  <si>
    <t>Santiago Andrés Patino Carreño</t>
  </si>
  <si>
    <t>Santiago Bermudez Gómez</t>
  </si>
  <si>
    <t>Santiago Felipe Romero Contreras</t>
  </si>
  <si>
    <t>Santiago Otalvaro Guzman</t>
  </si>
  <si>
    <t>Santiago Pardo</t>
  </si>
  <si>
    <t>Santiago Triana Pargo</t>
  </si>
  <si>
    <t>Sara Bautista Espinel</t>
  </si>
  <si>
    <t>Sara Isabel Araujo Santos</t>
  </si>
  <si>
    <t>Sara Juliana Pereira Lanceheros</t>
  </si>
  <si>
    <t>Sara Liliam Lopez Cervantes</t>
  </si>
  <si>
    <t>Sara Ximena Gutiérrez Samboni</t>
  </si>
  <si>
    <t>Sarita Palacio Garces</t>
  </si>
  <si>
    <t>Sebastian Beltrán Cruz</t>
  </si>
  <si>
    <t>Segurinfo SI</t>
  </si>
  <si>
    <t>Sergio Andrés Mosquera Cantillo</t>
  </si>
  <si>
    <t>Sergio Andrés Palacios Moreno</t>
  </si>
  <si>
    <t>Sergio Mejia Zea</t>
  </si>
  <si>
    <t>Sergio Pachón Arango</t>
  </si>
  <si>
    <t>Sergio Suarez Espitia</t>
  </si>
  <si>
    <t>Shaddya Assaf Acosta</t>
  </si>
  <si>
    <t>Sidney Adriana Higuera Pena</t>
  </si>
  <si>
    <t>Silvana María García Drago</t>
  </si>
  <si>
    <t>Silvia Juliana Otero Parra</t>
  </si>
  <si>
    <t>Simón Buriticá Ospina</t>
  </si>
  <si>
    <t>Simon Hore Gonzalez</t>
  </si>
  <si>
    <t>Sindy Katherine Baracaldo Parra</t>
  </si>
  <si>
    <t>Sindy Paola Aguilar Aguilar</t>
  </si>
  <si>
    <t>Socorro Del Pilar Gomez Marin</t>
  </si>
  <si>
    <t>Sofia Ramirez Salcedo</t>
  </si>
  <si>
    <t>Sol Beatriz Martinez Guzman</t>
  </si>
  <si>
    <t>Sonia Alexandra Tovar</t>
  </si>
  <si>
    <t>Sonia Constanza Laverde Cañón</t>
  </si>
  <si>
    <t>Sonia Del Pilar Morales Diaz</t>
  </si>
  <si>
    <t>Sonia Esperanza Monroy Varela</t>
  </si>
  <si>
    <t>Sonia Patricia Salazar Velázquez</t>
  </si>
  <si>
    <t>Sonia Rosmery Gomez Barahona</t>
  </si>
  <si>
    <t>SOPORTE</t>
  </si>
  <si>
    <t>Soporte Pensemos S.A.</t>
  </si>
  <si>
    <t>Soporte Sigp</t>
  </si>
  <si>
    <t>Soraya Milena Rozo Velasco</t>
  </si>
  <si>
    <t>Stefania Hernandez Sanmiguel</t>
  </si>
  <si>
    <t>Stella Quiñones Benavides</t>
  </si>
  <si>
    <t>Stephany Espinosa Montes</t>
  </si>
  <si>
    <t>Stephany Espinoza</t>
  </si>
  <si>
    <t>Susan Cristina Sánchez Chaparro</t>
  </si>
  <si>
    <t>Susan Margarita Benavides Trujillo</t>
  </si>
  <si>
    <t>Susana Bustamante Agudelo</t>
  </si>
  <si>
    <t>Susana Ramirez Ortiz</t>
  </si>
  <si>
    <t>Tania Arboleda Castrillón</t>
  </si>
  <si>
    <t>Tania Catalina Delgado Baron</t>
  </si>
  <si>
    <t>Tania Helena Gomez Alarcon</t>
  </si>
  <si>
    <t>Tatiana Andrea Artunduaga Collazos</t>
  </si>
  <si>
    <t>Tatiana Guerrero Rosero</t>
  </si>
  <si>
    <t>Teresa Heredia Camelo</t>
  </si>
  <si>
    <t>Teresa Suarez Castellanos</t>
  </si>
  <si>
    <t>Teresita Del Niño Jesus Marin Del Castillo</t>
  </si>
  <si>
    <t>Tyhara Carolina Cuéllar Carmona</t>
  </si>
  <si>
    <t>Ulia Yemail Cortes</t>
  </si>
  <si>
    <t>Valentina Gallego García</t>
  </si>
  <si>
    <t>Vanessa Del Pilar Florez Ceballos</t>
  </si>
  <si>
    <t>Vanessa Vargas Rojas</t>
  </si>
  <si>
    <t>Ventanaorganizacional</t>
  </si>
  <si>
    <t>Veronica Andrea Torres Pinto</t>
  </si>
  <si>
    <t>Veronica Tibaduiza Roa</t>
  </si>
  <si>
    <t>Veronica Yalila Brito Morales</t>
  </si>
  <si>
    <t>Viaticos Minciencias</t>
  </si>
  <si>
    <t>Viaticoscolciencias</t>
  </si>
  <si>
    <t>Víctor Alfonso Macualo Suárez</t>
  </si>
  <si>
    <t>Victor Manuel Hernandez Rivera</t>
  </si>
  <si>
    <t>Victoria Eugenia Cataño Cotes</t>
  </si>
  <si>
    <t>Vilma Avila Segura</t>
  </si>
  <si>
    <t>Vivian Alexandra González Riaño</t>
  </si>
  <si>
    <t>Vivian Gabriela Pérez Moreno</t>
  </si>
  <si>
    <t>Viviana Marcela Marin Cabrera</t>
  </si>
  <si>
    <t>Viviana María Jimenez Ochoa</t>
  </si>
  <si>
    <t>Vladimir Guzmán Páez</t>
  </si>
  <si>
    <t>Walter Alonso Jegel Taborda</t>
  </si>
  <si>
    <t>Weizmar Leandro Martinez Fierro</t>
  </si>
  <si>
    <t>William David García Corredor</t>
  </si>
  <si>
    <t>William Mauricio Torres Rodriguez</t>
  </si>
  <si>
    <t>Wilmar Albeiro Moreno López</t>
  </si>
  <si>
    <t>Wilmer Alejandro Soto Ruiz</t>
  </si>
  <si>
    <t>Wilmer Alexander Melo Garzón</t>
  </si>
  <si>
    <t>Wilmer Tavera Bucuru</t>
  </si>
  <si>
    <t>Wilson Arley Franco Suarez</t>
  </si>
  <si>
    <t>Xander Cardenas Jimenez</t>
  </si>
  <si>
    <t>Ximena Alexandra Villarraga Florez</t>
  </si>
  <si>
    <t>Yadira Casas Moreno</t>
  </si>
  <si>
    <t>Yamile Consuelo Beltrán Porras</t>
  </si>
  <si>
    <t>Yan Arley Ramos Palacios</t>
  </si>
  <si>
    <t>Yaned Margarita Buitrago Reina</t>
  </si>
  <si>
    <t>Yaneth Correa</t>
  </si>
  <si>
    <t>Yaneth Giha Tovar</t>
  </si>
  <si>
    <t>Yaneth Librada Ruiz Oidor</t>
  </si>
  <si>
    <t>Yaneth Patricia Maya Gomez</t>
  </si>
  <si>
    <t>Yara Lohendy Cambindo Valencia</t>
  </si>
  <si>
    <t>Yeimy Maryori Ramírez Hernández</t>
  </si>
  <si>
    <t>Yeison Orlando Buitrago Ramirez</t>
  </si>
  <si>
    <t>Yeison Ricardo Socadagui Pérez</t>
  </si>
  <si>
    <t>Yenifer Caterine Gutierrez Gonzalez</t>
  </si>
  <si>
    <t>Yennifer Paola Zaldua Camargo</t>
  </si>
  <si>
    <t>Yenny Adriana Pereira Oviedo</t>
  </si>
  <si>
    <t>Yenny Andrea Barrera Bernal</t>
  </si>
  <si>
    <t>Yenny Carolina Medina Porras</t>
  </si>
  <si>
    <t>Yenny Patricia Rubio Mahecha</t>
  </si>
  <si>
    <t>Yennyferth Tatiana Lozano Ramirez</t>
  </si>
  <si>
    <t>Yenyfer Yolanda Lopez Parra</t>
  </si>
  <si>
    <t>Yerly Patricia Cardona Montoya</t>
  </si>
  <si>
    <t>Yesenia Santa Yepez</t>
  </si>
  <si>
    <t>Yesica Andrea Romero Alvarado</t>
  </si>
  <si>
    <t>Yesica Mercedes Buelvss Rodriguez</t>
  </si>
  <si>
    <t>Yesid Ojeda Papagayo</t>
  </si>
  <si>
    <t>Yesid Rodriguez Lozano</t>
  </si>
  <si>
    <t>Yesmi López</t>
  </si>
  <si>
    <t>Yessica Alejandra López Rodríguez</t>
  </si>
  <si>
    <t>Yessica Gutiérrez Rosero</t>
  </si>
  <si>
    <t>Yilmer Manuel Londono Hernandez</t>
  </si>
  <si>
    <t>Yina Paola Pinzon Quiroga</t>
  </si>
  <si>
    <t>Yinet Andrea Parrado Sanabria</t>
  </si>
  <si>
    <t>Yinzon Andres Rativa Silva</t>
  </si>
  <si>
    <t>Yiseth Becerra</t>
  </si>
  <si>
    <t>Yissel Aldana Rodriguez</t>
  </si>
  <si>
    <t>Yoelis Beatriz Cujia Moscote</t>
  </si>
  <si>
    <t>Yohanna Milena Barrero</t>
  </si>
  <si>
    <t>Yolanda Acevedo Rojas</t>
  </si>
  <si>
    <t>Yolima Contreras Romero</t>
  </si>
  <si>
    <t>Yolima Del Socorro Gonzalez Vargas</t>
  </si>
  <si>
    <t>Yomy Vanessa Espinel Duran</t>
  </si>
  <si>
    <t>Yudy Carolina Mahecha Vivas</t>
  </si>
  <si>
    <t>Yudy Maria Chinchilla Herrera</t>
  </si>
  <si>
    <t>Yudy Milena Mosquera Pena</t>
  </si>
  <si>
    <t>Yuli Andrea Parra Amaya</t>
  </si>
  <si>
    <t>Yuli Paola Galindo</t>
  </si>
  <si>
    <t>Yuliana Marcela Saavedra Torres</t>
  </si>
  <si>
    <t>Yulieth Andrea Lemus Díaz</t>
  </si>
  <si>
    <t>Yury Amparo Clavijo</t>
  </si>
  <si>
    <t>Yury Viviana Vasquez Gualteros</t>
  </si>
  <si>
    <t>Zabdiel Alfredo Macualo Suárez</t>
  </si>
  <si>
    <t>Zeila Mayte Mendez</t>
  </si>
  <si>
    <t>Zoraida Rodriguez Calderon</t>
  </si>
  <si>
    <t>POLITICA TRANSVERSAL (TRAZADOR PRESUPUESTAL)</t>
  </si>
  <si>
    <t xml:space="preserve">Nacional </t>
  </si>
  <si>
    <t>Regional</t>
  </si>
  <si>
    <t>ALCANCE DEL MECANISMO</t>
  </si>
  <si>
    <t>DEPARTAMENTOS</t>
  </si>
  <si>
    <t>FECHA DE APERTURA MECANISMO</t>
  </si>
  <si>
    <t>Rendimientos Financieros - FFJC</t>
  </si>
  <si>
    <t>FECHA DE CIERRE MECANISMO</t>
  </si>
  <si>
    <t>ACTIVIDAD DEL GASTO  (SI APLICA)</t>
  </si>
  <si>
    <t>Programas y proyectos de CTeI financiados (se cuentan proyectos)</t>
  </si>
  <si>
    <t>Artículos científicos publicados por investigadores colombianos en revistas científicas especializadas</t>
  </si>
  <si>
    <t>Citaciones de impacto en producción científica y colaboración internacional"</t>
  </si>
  <si>
    <t>% Porcentaje de asignación del cupo de inversión para deducción y descuento tributario</t>
  </si>
  <si>
    <t>Recursos de Inversión en proyectos de CTeI que acceden a los incentivos tributarios en inversión</t>
  </si>
  <si>
    <t>Organizaciones articuladas en los Pactos por la innovación (contenido de empresas, entidades, organizaciones firmantes del pacto/s)</t>
  </si>
  <si>
    <t>Proyectos en Alianzas estratégicas entre actores del sistema de CTI para apoyar la implementación de nuevas tecnologías basadas en gestión de conocimiento científico, tecnológico e innovación</t>
  </si>
  <si>
    <t>Proyectos de CTeI financiados por Minciencias</t>
  </si>
  <si>
    <t>Acuerdos de transferencia de tecnología y/o conocimiento</t>
  </si>
  <si>
    <t>Bioproductos generados con el apoyo de Minciencias y aliados</t>
  </si>
  <si>
    <t>Proyectos de I+D+i financiados por Minciencias y aliados</t>
  </si>
  <si>
    <t>Expediciones Científicas nacionales e internacionales financiadas por Minciencias y Entidades aliadas</t>
  </si>
  <si>
    <t>Niños, niñas y adolescentes y certificados en procesos de fortalecimiento de sus capacidades en investigación y creación apoyados por Minciencias y aliados</t>
  </si>
  <si>
    <t>Jóvenes investigadores e innovadores apoyados por Minciencias y aliados</t>
  </si>
  <si>
    <t>Becas, créditos beca para la formación de Doctores apoyadas por Minciencias y aliados</t>
  </si>
  <si>
    <t>Becas, créditos beca para la formación de Maestría apoyadas por Minciencias y aliados</t>
  </si>
  <si>
    <t>Espacios de valor que promueven la socialización, el uso y la gestión del conocimiento en CTeI por parte de la sociedad.</t>
  </si>
  <si>
    <t>Personas que participan en espacios de valor para la socialización de la CTeI</t>
  </si>
  <si>
    <t>Participación en medios regionales y nacionales con contenido de CTeI</t>
  </si>
  <si>
    <t>Productos comunicativos realizados para la comunicación pública de la CTeI</t>
  </si>
  <si>
    <t>% de cumplimiento de los requisitos priorizados de Gobierno Digital en Minciencias</t>
  </si>
  <si>
    <t>Nodos de diplomacia científica</t>
  </si>
  <si>
    <t>Espacios de posicionamiento internacional</t>
  </si>
  <si>
    <t>% avance en la implementación del Índice de capacidades en CTeI en las regiones</t>
  </si>
  <si>
    <t>% de cumplimiento de los requisitos priorizadas de transparencia</t>
  </si>
  <si>
    <t>Indicadores Programáticos</t>
  </si>
  <si>
    <t>Indígenas</t>
  </si>
  <si>
    <t>Equidad de la mujer</t>
  </si>
  <si>
    <t>Construcción de Paz</t>
  </si>
  <si>
    <t>Discapacidad</t>
  </si>
  <si>
    <t>Víctimas</t>
  </si>
  <si>
    <t>NARC</t>
  </si>
  <si>
    <t>Rrom</t>
  </si>
  <si>
    <t xml:space="preserve"> Nacional + No regionalizable</t>
  </si>
  <si>
    <t>INSTRUMENTO CTEI</t>
  </si>
  <si>
    <t>Reconocimiento de actores del Sistema Nacional de Ciencia Tecnología e Innovación – SNCTI</t>
  </si>
  <si>
    <t xml:space="preserve">Apoyo a  programas y proyectos I+D+i que promuevan beneficios sociales y económicos
</t>
  </si>
  <si>
    <t>Fomento a la Innovación empresarial</t>
  </si>
  <si>
    <t>Beneficios Tributarios  en Ciencia, Tecnología e Innovación</t>
  </si>
  <si>
    <t>Acuerdos de transferencia de tecnología yo conocimiento</t>
  </si>
  <si>
    <t>Promoción y  validación de productos derivados del aprovechamiento sostenible de la biodiversid</t>
  </si>
  <si>
    <t>Comunicación pública y divulgación del conocimiento para la CTeI</t>
  </si>
  <si>
    <t>Apoyo a proyectos de apropiación del conocimiento mediente la ciencia, la tecnología e innovación</t>
  </si>
  <si>
    <t>Intercambio y Movilidad para la gestión y transferencia de conocimiento y tecnología</t>
  </si>
  <si>
    <t xml:space="preserve">Fortalecer la viabilización y aprobación de proyectos formulados para ser financiados por el FCTeI
</t>
  </si>
  <si>
    <t xml:space="preserve">Generación de capacidades para la formulación y estructuración de proyectos en CTeI en las regiones
</t>
  </si>
  <si>
    <t xml:space="preserve">Vocaciones para niños, niñas y adolescentes </t>
  </si>
  <si>
    <t>AREA RESPONSABLE</t>
  </si>
  <si>
    <t>Dirección Generación de Conocimiento</t>
  </si>
  <si>
    <t xml:space="preserve">Dirección de Transferencia y Uso de Conocimiento </t>
  </si>
  <si>
    <t>Dirección de Vocaciones y Formación de la CTeI</t>
  </si>
  <si>
    <t>Mejoramiento del impacto de la Investigación científica en el sector salud</t>
  </si>
  <si>
    <t>Fortalecimiento de las capacidades de los actores del SNCTeI para la generación de conocimiento a nivel nacional</t>
  </si>
  <si>
    <t>Fortalecimiento de las Capacidades de Transferencia y Uso del Conocimiento Para la Innovación a nivel Nacional</t>
  </si>
  <si>
    <t>Aumentar el aprovechamiento de las Actividades de Ciencia Tecnología e Innovación en la Bioeconomía en Colombia</t>
  </si>
  <si>
    <t>Capacitación de recursos humanos para la investigación Nacional</t>
  </si>
  <si>
    <t>Desarrollo de vocaciones científicas y capacidades para la investigación en niños y jóvenes a nivel Nacional</t>
  </si>
  <si>
    <t>Apoyo al fomento y desarrollo de la apropiación social de la CTeI ASCTI Nacional</t>
  </si>
  <si>
    <t>Apoyo fortalecimiento de la transferencia internacional de conocimiento a los actores del SNCTI nivel nacional</t>
  </si>
  <si>
    <t>Fortalecimiento Capacidades Regionales en Ciencia, Tecnología e Innovación Nacional</t>
  </si>
  <si>
    <t>Administración sistema nacional de ciencia y tecnología nacional</t>
  </si>
  <si>
    <t>Apoyo al proceso de transformación digital para la gestión y prestación de servicios de ti en el sector CTI y a nivel nacional</t>
  </si>
  <si>
    <t>Evaluar las iniciativas de política para afrontar los grandes retos nacionales</t>
  </si>
  <si>
    <t>Fortalecer la plataforma web y los canales digitales para la difusión de la CTeI</t>
  </si>
  <si>
    <t>Producir activaciones regionales de carácter inspirador con temáticas en CTeI</t>
  </si>
  <si>
    <t>Acompañar el proceso de autoevaluación de Centros de Ciencia en el marco del proceso de reconocimiento de actores del SNCTeI</t>
  </si>
  <si>
    <t>Desarrollar espacios de reflexión y diálogo sobre cultura y Apropiación Social de CTeI en Centros de Ciencia o estrategias similares</t>
  </si>
  <si>
    <t>Producir contenidos multiformatos con temáticas en Ciencia, Tecnología e Innovación</t>
  </si>
  <si>
    <t>Participar en los escenarios de internacionalización de CTeI.</t>
  </si>
  <si>
    <t>Gestionar actividades que involucren la CTeI de Colombia en el ámbito Internacional.</t>
  </si>
  <si>
    <t>Gestionar alianzas Internacionales que promuevan el fortalecimiento de la CTeI en Colombia.</t>
  </si>
  <si>
    <t>Realizar la gestión de los servicios tecnológicos de la Entidad</t>
  </si>
  <si>
    <t>Suministrar la infraestructura tecnológica que soporte los servicios tecnológicos y los sistemas de información de la Entidad</t>
  </si>
  <si>
    <t>Desarrollar o Adquirir, implementar y dar soporte a aplicaciones que apalanquen los procesos misionales y de apoyo a la gestión</t>
  </si>
  <si>
    <t>Implementar, Mantener y Madurar el Modelo de Seguridad y Privacidad de la Información en la Entidad</t>
  </si>
  <si>
    <t>Brindar apoyo técnico y financiero para el desarrollo de actividades que generen y fortalezcan vocaciones científicas en niños y jóvenes del país</t>
  </si>
  <si>
    <t>Generar incentivos para que jóvenes con vocación científica accedan y aprovechen espacios de fortalecimiento de sus capacidades para la investigación e innovación (jóvenes investigadores)</t>
  </si>
  <si>
    <t>Contratar financiables</t>
  </si>
  <si>
    <t>Evaluar propuestas</t>
  </si>
  <si>
    <t>CÓDIGO RUBRO DEL PROYECTO DE INVERSION (SI APLICA)</t>
  </si>
  <si>
    <t>DESCRIPCIÓN RUBRO DEL PROYECTO DE INVERSION (SI APLICA)</t>
  </si>
  <si>
    <t>C-3901-1000-5-0-3901002-02</t>
  </si>
  <si>
    <t>ADQUISICIÓN DE BIENES Y SERVICIOS - DOCUMENTOS DE POLÍTICA - APOYO AL PROCESO DE TRANSFORMACIÓN DIGITAL PARA LA GESTIÓN Y PRESTACIÓN DE SERVICIOS DE TI EN EL SECTOR CTI Y A NIVEL  NACIONAL</t>
  </si>
  <si>
    <t>C-3901-1000-5-0-3901007-02</t>
  </si>
  <si>
    <t>ADQUISICIÓN DE BIENES Y SERVICIOS - SERVICIOS DE INFORMACIÓN PARA LA CTEI - APOYO AL PROCESO DE TRANSFORMACIÓN DIGITAL PARA LA GESTIÓN Y PRESTACIÓN DE SERVICIOS DE TI EN EL SECTOR CTI Y A NIVEL  NACIONAL</t>
  </si>
  <si>
    <t>C-3901-1000-5-0-3901007-03</t>
  </si>
  <si>
    <t>TRANSFERENCIAS CORRIENTES - SERVICIOS DE INFORMACIÓN PARA LA CTEI - APOYO AL PROCESO DE TRANSFORMACIÓN DIGITAL PARA LA GESTIÓN Y PRESTACIÓN DE SERVICIOS DE TI EN EL SECTOR CTI Y A NIVEL  NACIONAL</t>
  </si>
  <si>
    <t>C-3901-1000-6-0-3901002-02</t>
  </si>
  <si>
    <t>ADQUISICIÓN DE BIENES Y SERVICIOS - DOCUMENTOS DE POLÍTICA - ADMINISTRACIÓN SISTEMA NACIONAL DE CIENCIA Y TECNOLOGÍA  NACIONAL</t>
  </si>
  <si>
    <t>C-3901-1000-6-0-3901005-02</t>
  </si>
  <si>
    <t>ADQUISICIÓN DE BIENES Y SERVICIOS - SERVICIO DE COORDINACIÓN INSTITUCIONAL - ADMINISTRACIÓN SISTEMA NACIONAL DE CIENCIA Y TECNOLOGÍA  NACIONAL</t>
  </si>
  <si>
    <t>C-3901-1000-6-0-3901006-02</t>
  </si>
  <si>
    <t>ADQUISICIÓN DE BIENES Y SERVICIOS - SERVICIO DE DIVULGACIÓN - ADMINISTRACIÓN SISTEMA NACIONAL DE CIENCIA Y TECNOLOGÍA  NACIONAL</t>
  </si>
  <si>
    <t>C-3901-1000-6-0-3901002-03</t>
  </si>
  <si>
    <t>TRANSFERENCIAS CORRIENTES - DOCUMENTOS DE POLÍTICA - ADMINISTRACIÓN SISTEMA NACIONAL DE CIENCIA Y TECNOLOGÍA  NACIONAL</t>
  </si>
  <si>
    <t>C-3901-1000-6-0-3901005-03</t>
  </si>
  <si>
    <t>TRANSFERENCIAS CORRIENTES - SERVICIO DE COORDINACIÓN INSTITUCIONAL - ADMINISTRACIÓN SISTEMA NACIONAL DE CIENCIA Y TECNOLOGÍA  NACIONAL</t>
  </si>
  <si>
    <t>C-3901-1000-6-0-3901006-03</t>
  </si>
  <si>
    <t>TRANSFERENCIAS CORRIENTES - SERVICIO DE DIVULGACIÓN - ADMINISTRACIÓN SISTEMA NACIONAL DE CIENCIA Y TECNOLOGÍA  NACIONAL</t>
  </si>
  <si>
    <t>C-3901-1000-7-0-3901004-02</t>
  </si>
  <si>
    <t>ADQUISICIÓN DE BIENES Y SERVICIOS - SERVICIO DE COOPERACIÓN INTERNACIONAL PARA LA CTEI - APOYO AL FORTALECIMIENTO DE LA TRANSFERENCIA INTERNACIONAL DE CONOCIMIENTO A LOS ACTORES DEL SNCTI NIVEL NACIONAL  NACIONAL</t>
  </si>
  <si>
    <t>C-3901-1000-7-0-3901002-02</t>
  </si>
  <si>
    <t>ADQUISICIÓN DE BIENES Y SERVICIOS - DOCUMENTOS DE POLÍTICA - APOYO AL FORTALECIMIENTO DE LA TRANSFERENCIA INTERNACIONAL DE CONOCIMIENTO A LOS ACTORES DEL SNCTI NIVEL NACIONAL  NACIONAL</t>
  </si>
  <si>
    <t>C-3901-1000-7-0-3901002-03</t>
  </si>
  <si>
    <t>TRANSFERENCIAS CORRIENTES - DOCUMENTOS DE POLÍTICA - APOYO AL FORTALECIMIENTO DE LA TRANSFERENCIA INTERNACIONAL DE CONOCIMIENTO A LOS ACTORES DEL SNCTI NIVEL NACIONAL  NACIONAL</t>
  </si>
  <si>
    <t>C-3901-1000-7-0-3901004-03</t>
  </si>
  <si>
    <t>TRANSFERENCIAS CORRIENTES - SERVICIO DE COOPERACIÓN INTERNACIONAL PARA LA CTEI - APOYO AL FORTALECIMIENTO DE LA TRANSFERENCIA INTERNACIONAL DE CONOCIMIENTO A LOS ACTORES DEL SNCTI NIVEL NACIONAL  NACIONAL</t>
  </si>
  <si>
    <t>C-3902-1000-5-0-3902001-03</t>
  </si>
  <si>
    <t>TRANSFERENCIAS CORRIENTES - SERVICIO DE APOYO FINANCIERO PARA LA GENERACIÓN DE NUEVO CONOCIMIENTO - MEJORAMIENTO DEL IMPACTO DE LA INVESTIGACIÓN CIENTÍFICA EN EL SECTOR SALUD.  NACIONAL</t>
  </si>
  <si>
    <t>C-3902-1000-6-0-3902005-03</t>
  </si>
  <si>
    <t>TRANSFERENCIAS CORRIENTES - SERVICIO DE APOYO FINANCIERO PARA LA FORMACIÓN DE NIVEL DOCTORAL - CAPACITACIÓN DE RECURSOS HUMANOS PARA LA INVESTIGACIÓN  NACIONAL</t>
  </si>
  <si>
    <t>C-3902-1000-6-0-3902006-03</t>
  </si>
  <si>
    <t>TRANSFERENCIAS CORRIENTES - SERVICIO DE APOYO FINANCIERO PARA LA FORMACIÓN DE NIVEL MAESTRÍA - CAPACITACIÓN DE RECURSOS HUMANOS PARA LA INVESTIGACIÓN  NACIONAL</t>
  </si>
  <si>
    <t>C-3902-1000-6-0-3902012-03</t>
  </si>
  <si>
    <t>TRANSFERENCIAS CORRIENTES - SERVICIO DE APOYO FINANCIERO A ESTANCIAS POSDOCTORALES - CAPACITACIÓN DE RECURSOS HUMANOS PARA LA INVESTIGACIÓN  NACIONAL</t>
  </si>
  <si>
    <t>C-3902-1000-7-0-3902007-02</t>
  </si>
  <si>
    <t>ADQUISICIÓN DE BIENES Y SERVICIOS - SERVICIO DE ACCESO A BIBLIOGRAFÍA ESPECIALIZADA - FORTALECIMIENTO DE LAS CAPACIDADES DE LOS ACTORES DEL SNCTEI PARA LA GENERACIÓN DE CONOCIMIENTO A NIVEL  NACIONAL</t>
  </si>
  <si>
    <t>C-3902-1000-7-0-3902011-02</t>
  </si>
  <si>
    <t>ADQUISICIÓN DE BIENES Y SERVICIOS - SERVICIO DE CLASIFICACIÓN Y RECONOCIMIENTO DE ACTORES DEL SNCTI - FORTALECIMIENTO DE LAS CAPACIDADES DE LOS ACTORES DEL SNCTEI PARA LA GENERACIÓN DE CONOCIMIENTO A NIVEL  NACIONAL</t>
  </si>
  <si>
    <t>C-3902-1000-7-0-3902001-03</t>
  </si>
  <si>
    <t>TRANSFERENCIAS CORRIENTES - SERVICIO DE APOYO FINANCIERO PARA LA GENERACIÓN DE NUEVO CONOCIMIENTO - FORTALECIMIENTO DE LAS CAPACIDADES DE LOS ACTORES DEL SNCTEI PARA LA GENERACIÓN DE CONOCIMIENTO A NIVEL  NACIONAL</t>
  </si>
  <si>
    <t>C-3902-1000-7-0-3902007-03</t>
  </si>
  <si>
    <t>TRANSFERENCIAS CORRIENTES - SERVICIO DE ACCESO A BIBLIOGRAFÍA ESPECIALIZADA - FORTALECIMIENTO DE LAS CAPACIDADES DE LOS ACTORES DEL SNCTEI PARA LA GENERACIÓN DE CONOCIMIENTO A NIVEL  NACIONAL</t>
  </si>
  <si>
    <t>C-3902-1000-7-0-3902011-03</t>
  </si>
  <si>
    <t>TRANSFERENCIAS CORRIENTES - SERVICIO DE CLASIFICACIÓN Y RECONOCIMIENTO DE ACTORES DEL SNCTI - FORTALECIMIENTO DE LAS CAPACIDADES DE LOS ACTORES DEL SNCTEI PARA LA GENERACIÓN DE CONOCIMIENTO A NIVEL  NACIONAL</t>
  </si>
  <si>
    <t>C-3903-1000-5-0-3903002-03</t>
  </si>
  <si>
    <t>TRANSFERENCIAS CORRIENTES - SERVICIO DE APOYO PARA EL DESARROLLO TECNOLÓGICO Y LA INNOVACIÓN - INCREMENTO DE LAS ACTIVIDADES DE CIENCIA, TECNOLOGIA E INNOVACION EN LA CONSTRUCCION DE LA BIOECONOMIA A NIVEL NACIONAL</t>
  </si>
  <si>
    <t>C-3903-1000-5-0-3903005-03</t>
  </si>
  <si>
    <t>TRANSFERENCIAS CORRIENTES - SERVICIO DE APOYO PARA LA TRANSFERENCIA DE CONOCIMIENTO Y TECNOLOGÍA - INCREMENTO DE LAS ACTIVIDADES DE CIENCIA, TECNOLOGIA E INNOVACION EN LA CONSTRUCCION DE LA BIOECONOMIA A NIVEL NACIONAL</t>
  </si>
  <si>
    <t>C-3903-1000-5-0-3903010-03</t>
  </si>
  <si>
    <t>TRANSFERENCIAS CORRIENTES - SERVICIO DE APOYO PARA LA REALIZACIÓN DE EXPEDICIONES CIENTÍFICAS - INCREMENTO DE LAS ACTIVIDADES DE CIENCIA, TECNOLOGIA E INNOVACION EN LA CONSTRUCCION DE LA BIOECONOMIA A NIVEL NACIONAL</t>
  </si>
  <si>
    <t>C-3903-1000-5-0-3903011-03</t>
  </si>
  <si>
    <t>TRANSFERENCIAS CORRIENTES - SERVICIO DE APOYO PARA LA CURADURÍA DE COLECCIONES BIOLÓGICAS - INCREMENTO DE LAS ACTIVIDADES DE CIENCIA, TECNOLOGIA E INNOVACION EN LA CONSTRUCCION DE LA BIOECONOMIA A NIVEL NACIONAL</t>
  </si>
  <si>
    <t>C-3904-1000-4-0-3904005-03</t>
  </si>
  <si>
    <t>TRANSFERENCIAS CORRIENTES - SERVICIO DE APOYO FINANCIERO PARA EL FOMENTO DE VOCACIONES CIENTÍFICAS EN CTEI - DESARROLLO DE VOCACIONES CIENTÍFICAS Y CAPACIDADES PARA LA INVESTIGACIÓN EN NIÑOS Y JÓVENES A NIVEL  NACIONAL</t>
  </si>
  <si>
    <t>C-3904-1000-4-0-3904007-03</t>
  </si>
  <si>
    <t>TRANSFERENCIAS CORRIENTES - SERVICIO DE APOYO FINANCIERO PARA EL FORTALECIMIENTO DE CAPACIDADES INSTITUCIONALESPARA EL FOMENTO DE VOCACIÓN CIENTÍFICA - DESARROLLO DE VOCACIONES CIENTÍFICAS Y CAPACIDADES PARA LA INVESTIGACIÓN EN NIÑOS Y JÓVENES A NIVE</t>
  </si>
  <si>
    <t>C-3904-1000-5-0-3904016-02</t>
  </si>
  <si>
    <t>ADQUISICIÓN DE BIENES Y SERVICIOS - SERVICIOS PARA FORTALECER LA PARTICIPACIÓN CIUDADANA EN CIENCIA, TECNOLOGÍA E INNOVACIÓN - APOYO  AL FOMENTO Y DESARROLLO DE LA APROPIACIÓN SOCIAL DE LA CTEI - ASCTI  NACIONAL</t>
  </si>
  <si>
    <t>C-3904-1000-5-0-3904018-02</t>
  </si>
  <si>
    <t>ADQUISICIÓN DE BIENES Y SERVICIOS - SERVICIOS DE COMUNICACIÓN CON ENFOQUE EN CIENCIA TECNOLOGÍA Y SOCIEDAD - APOYO  AL FOMENTO Y DESARROLLO DE LA APROPIACIÓN SOCIAL DE LA CTEI - ASCTI  NACIONAL</t>
  </si>
  <si>
    <t>C-3904-1000-5-0-3904020-02</t>
  </si>
  <si>
    <t>ADQUISICIÓN DE BIENES Y SERVICIOS - SERVICIOS DE APOYO PARA EL FORTALECIMIENTO DE PROCESOS DE INTERCAMBIO Y TRANSFERENCIA DEL CONOCIMIENTO - APOYO  AL FOMENTO Y DESARROLLO DE LA APROPIACIÓN SOCIAL DE LA CTEI - ASCTI  NACIONAL</t>
  </si>
  <si>
    <t>C-3904-1000-5-0-3904021-02</t>
  </si>
  <si>
    <t>ADQUISICIÓN DE BIENES Y SERVICIOS - SERVICIOS DE APOYO PARA LA GESTIÓN DEL CONOCIMIENTO EN CULTURA Y APROPIACIÓN SOCIAL DE LA CIENCIA, LA TECNOLOGÍA Y LA INNOVACIÓN - APOYO  AL FOMENTO Y DESARROLLO DE LA APROPIACIÓN SOCIAL DE LA CTEI - ASCTI  NACIONA</t>
  </si>
  <si>
    <t>C-3904-1000-5-0-3904003-02</t>
  </si>
  <si>
    <t>ADQUISICIÓN DE BIENES Y SERVICIOS - SERVICIO DE CLASIFICACIÓN Y RECONOCIMIENTO DE ACTORES DEL SNCTI - APOYO  AL FOMENTO Y DESARROLLO DE LA APROPIACIÓN SOCIAL DE LA CTEI - ASCTI  NACIONAL</t>
  </si>
  <si>
    <t>C-3904-1000-5-0-3904019-03</t>
  </si>
  <si>
    <t>TRANSFERENCIAS CORRIENTES - SERVICIOS DE APOYO FINANCIERO PARA EL FORTALECIMIENTO DE PROCESOS DE INTERCAMBIO Y TRANSFERENCIA DEL CONOCIMIENTO - APOYO  AL FOMENTO Y DESARROLLO DE LA APROPIACIÓN SOCIAL DE LA CTEI - ASCTI  NACIONAL</t>
  </si>
  <si>
    <t>C-3904-1000-5-0-3904015-03</t>
  </si>
  <si>
    <t>TRANSFERENCIAS CORRIENTES - SERVICIOS DE APOYO FINANCIERO PARA EL FORTALECIMIENTO DE LA PARTICIPACIÓN CIUDADANA EN CIENCIA, TECNOLOGÍA E INNOVACIÓN - APOYO  AL FOMENTO Y DESARROLLO DE LA APROPIACIÓN SOCIAL DE LA CTEI - ASCTI  NACIONAL</t>
  </si>
  <si>
    <t>C-3904-1000-5-0-3904003-03</t>
  </si>
  <si>
    <t>TRANSFERENCIAS CORRIENTES - SERVICIO DE CLASIFICACIÓN Y RECONOCIMIENTO DE ACTORES DEL SNCTI - APOYO  AL FOMENTO Y DESARROLLO DE LA APROPIACIÓN SOCIAL DE LA CTEI - ASCTI  NACIONAL</t>
  </si>
  <si>
    <t>C-3904-1000-5-0-3904016-03</t>
  </si>
  <si>
    <t>TRANSFERENCIAS CORRIENTES - SERVICIOS PARA FORTALECER LA PARTICIPACIÓN CIUDADANA EN CIENCIA, TECNOLOGÍA E INNOVACIÓN - APOYO  AL FOMENTO Y DESARROLLO DE LA APROPIACIÓN SOCIAL DE LA CTEI - ASCTI  NACIONAL</t>
  </si>
  <si>
    <t>C-3904-1000-5-0-3904018-03</t>
  </si>
  <si>
    <t>TRANSFERENCIAS CORRIENTES - SERVICIOS DE COMUNICACIÓN CON ENFOQUE EN CIENCIA TECNOLOGÍA Y SOCIEDAD - APOYO  AL FOMENTO Y DESARROLLO DE LA APROPIACIÓN SOCIAL DE LA CTEI - ASCTI  NACIONAL</t>
  </si>
  <si>
    <t>C-3904-1000-5-0-3904020-03</t>
  </si>
  <si>
    <t>TRANSFERENCIAS CORRIENTES - SERVICIOS DE APOYO PARA EL FORTALECIMIENTO DE PROCESOS DE INTERCAMBIO Y TRANSFERENCIA DEL CONOCIMIENTO - APOYO  AL FOMENTO Y DESARROLLO DE LA APROPIACIÓN SOCIAL DE LA CTEI - ASCTI  NACIONAL</t>
  </si>
  <si>
    <t>C-3904-1000-5-0-3904021-03</t>
  </si>
  <si>
    <t>TRANSFERENCIAS CORRIENTES - SERVICIOS DE APOYO PARA LA GESTIÓN DEL CONOCIMIENTO EN CULTURA Y APROPIACIÓN SOCIAL DE LA CIENCIA, LA TECNOLOGÍA Y LA INNOVACIÓN - APOYO  AL FOMENTO Y DESARROLLO DE LA APROPIACIÓN SOCIAL DE LA CTEI - ASCTI  NACIONAL</t>
  </si>
  <si>
    <t>TIPO DE OFERTA</t>
  </si>
  <si>
    <t>Apoyar financiera y tecnicamente los programas y proyectos de investigación en salud</t>
  </si>
  <si>
    <t>Verificación de criterios</t>
  </si>
  <si>
    <t>Seleccionar actores</t>
  </si>
  <si>
    <t>Adquirir herramientas para obtener datos de CTeI</t>
  </si>
  <si>
    <t>Realizar pagos de acceso a herramientas de CTeI</t>
  </si>
  <si>
    <t>Convocatoria en Bioeconomía Colombia-Alemania</t>
  </si>
  <si>
    <t>Apoyo a Expediciones Científicas Nacionales</t>
  </si>
  <si>
    <t xml:space="preserve">Apoyo a Colecciones Biológicas </t>
  </si>
  <si>
    <t>Servicio de apoyo para la transferencia de conocimiento y tecnología</t>
  </si>
  <si>
    <t>Servicios de comunicación con enfoque en Ciencia Tecnología y Sociedad</t>
  </si>
  <si>
    <t>Apoyar la financiaciación de es estudios de maestria en el exterior en áreas generales a través del programa "crédito-beca" con Colfuturo</t>
  </si>
  <si>
    <t>Financiar estudios de posdoctorado</t>
  </si>
  <si>
    <t>Financiar estudios de doctorado en el exterior</t>
  </si>
  <si>
    <t>Recursos  comprometidos con vigencia futura (cohortes 2016 y 2019)</t>
  </si>
  <si>
    <t>Realizar evaluación de impacto de acuerdo con lo definido en el Conpes 3981</t>
  </si>
  <si>
    <t>Desarrollar estrategias de reconocimiento y articulación de actores del programa de fortalecimiento de las vocaciones científicas en Instituciones educativas (jóvenes investigadores)</t>
  </si>
  <si>
    <t>Diseñar e implementar estrategias de capacitación a maestros vinculados al programa de fomento a vocaciones científicas</t>
  </si>
  <si>
    <t xml:space="preserve">Diseñar e implementar estrategias para el acceso a la información científica por parte de los actores del sistema.
</t>
  </si>
  <si>
    <t>Acompañar técnicamente el desarrollo de procesos de Apropiación Social de CTeI a partir del diálogo e intercambio de conocimientos.
Ideas para el cambio</t>
  </si>
  <si>
    <t>Realizar los procesos de Centros de Ciencia en el marco del proceso de reconocimiento de actores del SNCTeI</t>
  </si>
  <si>
    <t>Financiar propuestas de la convocatoria o concurso que promueva la participación de ciudadanos y comunidades en actividades de CTeI.</t>
  </si>
  <si>
    <t>Realizar la evaluación de proyectos para incentivos tributarios a la inversión en proyectos de alistamiento tecnológico y transferencia de tecnología</t>
  </si>
  <si>
    <t>Realizar el apoyo financiero a proyectos para el desarrollo de pruebas de concepto y/o la validación precomercial y comercial de prototipos de nuevas tecnologías</t>
  </si>
  <si>
    <t>Realizar la contratación del diagnóstico y la propuesta técnica para el diseño de un instrumento para crear una red de laboratorios e infraestructuras tecnológicas compartidas para I+D</t>
  </si>
  <si>
    <t>Realizar el apoyo financiero a proyectos para implementar la red de laboratorios e infraestructuras tecnológicas compartidas (Nano, Bio; TIC, Cogno, industrias 4.0)</t>
  </si>
  <si>
    <t>Realizar la supervisión de las actividades</t>
  </si>
  <si>
    <t>Realizar el apoyo financiero a proyectos de fortalecimiento de estructuras de interfaz para la transferencia de tecnología</t>
  </si>
  <si>
    <t>Realizar el apoyo financiero a proyectos para el cierre de brechas a través de la adopción y adaptación de tecnología</t>
  </si>
  <si>
    <t>Realizar el apoyo financiero y técnico para el alistamiento y presentación de solicitudes de invenciones - vía patente nacional y/o vía PCT</t>
  </si>
  <si>
    <t>Realizar el apoyo financiero al acompañamiento del proceso de alistamiento comercial de invenciones protegidas o en proceso de protección por patente</t>
  </si>
  <si>
    <t>Realizar el apoyo financiero a proyectos para la creación y fortalecimiento de empresas de base tecnológica</t>
  </si>
  <si>
    <t>Realizar el apoyo financiero al proyecto de creación de una red de instituciones dedicadas a estudios de inteligencia competitiva</t>
  </si>
  <si>
    <t>Realizar el apoyo financiero al acompañamiento tecnico a la generación de capacidades de gestión de la innovación de la Mipymes - Programa Alianzas regionales para la innovación</t>
  </si>
  <si>
    <t>Realizar el apoyo financiero a iniciativas clúster empresariales regionales para la innovación en sectores estratégicos</t>
  </si>
  <si>
    <t>Realizar el apoyo financiero a la vinculación de doctores a empresas en el marco de proyectos de i+D+i</t>
  </si>
  <si>
    <t>Realizar el apoyo financiero al acompañamiento a la generación de capacidades de gestión de la innovación en empresas - Estrategias sistemas de innovación, innovación abierta y aceleración</t>
  </si>
  <si>
    <t>Realizar la contratación de un diagnóstico para el diseño de un instrumento para el apoyo a la creación y fortalecimiento de parques científicos y tecnológicos</t>
  </si>
  <si>
    <t>Realizar el apoyo financiero a proyectos de creación y fortalecimiento de parques científicos y tecnológicos</t>
  </si>
  <si>
    <t>3901-1000-8</t>
  </si>
  <si>
    <t>Apoyar las actividades de movilidad, eventos y seguimiento de la Entidad</t>
  </si>
  <si>
    <t>Apoyar las áreas técnicas de la Entidad con el talento humano requerido</t>
  </si>
  <si>
    <t>Gestionar espacios con medios de comunicación para la divulgación sobre información en medios de comunicación</t>
  </si>
  <si>
    <t>Documentos técnicos elaborados - Fortalecer el sistema de Gestión Documental de la Entidad</t>
  </si>
  <si>
    <t xml:space="preserve"> VALOR DE DESEMBOLSOS PROGRAMADOS $</t>
  </si>
  <si>
    <t>MONTOS OTRAS FUENTES</t>
  </si>
  <si>
    <t>MONTO RECURSOS PGN</t>
  </si>
  <si>
    <t xml:space="preserve">DESCRIPCIÓN OTRAS FUENTES </t>
  </si>
  <si>
    <t>Enfoque Diferencial</t>
  </si>
  <si>
    <t>Ventanilla Abierta</t>
  </si>
  <si>
    <t>FECHA: 2021-01-31</t>
  </si>
  <si>
    <t>VERSIÓN: 02</t>
  </si>
  <si>
    <t>TOTAL PARA FINANCIACIÓN</t>
  </si>
  <si>
    <t>OFERTA MINCIENCIAS: Refiere a aquellos mecanismos que son financiados solamente con recursos del Ministerio. Se incluye las convocatorias de reconocimiento de grupos e investigadores y Publindex
OFERTA ALIADOS: Hace referencia aquellos mecanismos operados por Minciencias y cuyos recursos provienen en su mayoría de Entidades Aliadas
OFERTA BENEFICIOS TRIBUTARIOS: Da cuenta de los mecanismos que hacen parte del instrumento de beneficios tributarios por inversión en CTeI</t>
  </si>
  <si>
    <t>PROYECTO DE INVERSIÓN (SI APLICA)</t>
  </si>
  <si>
    <t>NOMBRE PROYECTO DE INVERSIÓN (SI APLICA)</t>
  </si>
  <si>
    <t>CÓDIGO RUBRO DEL PROYECTO DE INVERSIÓN (SI APLICA)</t>
  </si>
  <si>
    <t>DESCRIPCIÓN RUBRO DEL PROYECTO DE INVERSIÓN (SI APLICA)</t>
  </si>
  <si>
    <t>FECHA DE EVALUACIÓN DE PROPUESTAS</t>
  </si>
  <si>
    <t>MINISTERIO DE CIENCIA, TECNOLOGÍA E INNOVACIÓN 
PLAN DE MECANISMOS 2022</t>
  </si>
  <si>
    <t xml:space="preserve">Convocatoria Jóvenes Investigadores e Innovadores ANH – Ecopetrol </t>
  </si>
  <si>
    <t xml:space="preserve">Jóvenes vinculados en el marco de la Convocatoria para la generacion de conocimiento cientifico y tecnologico en la industria hidrocarburifera (ANH);  cadena de valor del Hidrógeno,  medición y captura de carbono (Ecopetrol)  </t>
  </si>
  <si>
    <t>Vocaciones y Formación en CTeI</t>
  </si>
  <si>
    <t>1er trimestre 2022</t>
  </si>
  <si>
    <t>ANH</t>
  </si>
  <si>
    <t>Convocatoria Jóvenes Innovadores SENA</t>
  </si>
  <si>
    <t>Apoyar la inserción laboral y vinculación de jóvenes colombianos que estén cursando formación técnica, tecnológica o carreras profesionales a proyectos de investigación, desarrollo tecnológico e innovación (I+D+i) de Micro, pequeñas, medianas y Grandes Empresas, Entidades públicas y privadas, Entidades sin ánimo de Lucro, Instituciones de Educación para el Trabajo y el Desarrollo Humano, Centros de Investigación, innovación y/o Desarrollo tecnológico e Instituciones de Educación Superior reconocidas por el Ministerio de Educación Nacional, para apoyar su ejecución y contribuir a la mejora de sus procesos y servicios, la generación de conocimiento, el avance en el desarrollo de la ciencia, tecnología e innovación y a la reactivación económica y social del país.</t>
  </si>
  <si>
    <t>Conv. 878-2020</t>
  </si>
  <si>
    <t>Convocatoria Jóvenes Investigadores e innovadores G&amp;G</t>
  </si>
  <si>
    <t>Jóvenes investigadores e innovadores a través de 3 mecanismos de participación en procesos de I+D del sector hidrocarburifero</t>
  </si>
  <si>
    <t>Convenio ANH Vicepresidencia Técncia No  751 de 2021</t>
  </si>
  <si>
    <t>Convocatoria de la asignación para la CTeI del SGR para la conformación de un listado de propuestas de proyecto elegibles para la vinculación de jóvenes investigadores e innovadores en las regiones para atención de demandas definidas por los CODECTI</t>
  </si>
  <si>
    <t>Convocatoria dirigida a entidades del Sistema Nacional de Ciencia, Tecnología e Innovación SNCTI, quienes se deberán presentar en alianza, según se disponga en las condiciones establecidas en los términos de referencia, orienta a la conformación de un listado de propuestas de proyectos elegibles para la vinculación de jóvenes investigadores e innovadores para el desarrollo de actividades en proyectos de I+D+i que atiendan las demandas territoriales definidas por los CODECTI.</t>
  </si>
  <si>
    <t>SGR</t>
  </si>
  <si>
    <t>Convocatoria Conectándonos con ciencia NNA + JII - Semilleros</t>
  </si>
  <si>
    <t>Convocatoria para la vinculación de doctores, jovenes investigadores y un grupo de NNA</t>
  </si>
  <si>
    <t>Convocatoria Aliados Fulbright</t>
  </si>
  <si>
    <t>Formar profesionales colombianos a nivel de doctorado en Estados Unidos</t>
  </si>
  <si>
    <t>Formación e inserción de capital humano de alto nivel</t>
  </si>
  <si>
    <t>Programa Crédito Beca Colfuturo</t>
  </si>
  <si>
    <t xml:space="preserve">Formar profesionales colombianos a nivel de maestrías, doctorados y especializaciones médico-quirúrgicas en el exterior </t>
  </si>
  <si>
    <t>2do trimestre 2022</t>
  </si>
  <si>
    <t xml:space="preserve">Formación de Capital Humano de Alto Nivel para las Regiones </t>
  </si>
  <si>
    <t>Incrementar la disponibilidad de capital humano con capacidades de investigación en los territorios a través del Sistema General de Regalías para los departamentos de Cauca y Atlántico</t>
  </si>
  <si>
    <t>FCTeI - SGR</t>
  </si>
  <si>
    <t xml:space="preserve">Convocatoria Senainnova 2022 con enfoque en Bioeconomía, Biotecnología </t>
  </si>
  <si>
    <t>Se busca apoyar proyectos de desarrollo tecnológico e innovación en el sector productivo, que contribuyan a la innovación de procesos, productos o servicios y apoyen la transferencia de tecnología, en temáticas relacionadas con Bioeconomía y Biotecnología (Articulacion convocatoria SENAINNOVA 2022)</t>
  </si>
  <si>
    <t>Fortalecimiento de capacidades para la innovación Empresarial</t>
  </si>
  <si>
    <t>NA</t>
  </si>
  <si>
    <t xml:space="preserve">Promover proyectos y alianzas de I+D+i que generen nuevos conocimientos y desarrollos tecnológicos </t>
  </si>
  <si>
    <t>Misión Colombia hacia un Nuevo Modelo Productivo, Sostenible y Competitivo</t>
  </si>
  <si>
    <t>Con la misión se busca  incorporar conocimiento a las actividades productivas en cadenas de valor integradas sostenibles y rentables y crear nuevas industrias de base tecnológica y con proyección exportadora, que beneficien a las comunidades a nivel regional y nacional. Se espera contribuir con diferentes frentes del país, a la transición energética más amigable con el medio ambiente, a la diversificación de su aparato productivo, a la generación de emprendimientos (spin-off y start-up), y también de grandes compañías dependiendo de los mercados y consumidores. Se fortalecerán también las asociaciones estratégicas (clústeres) y desarrollos regionales de acuerdo con sus capacidades.</t>
  </si>
  <si>
    <t>Julian Humberto Ferro</t>
  </si>
  <si>
    <t xml:space="preserve"> La estrategia busca articular los diferentes actores del ecosistema regional de innovación en las regiones dónde se despliega a partir de la generación de capacidades en gestión de la innovación dentro de las empresas.</t>
  </si>
  <si>
    <t>Pactos por la innovación  -  Selección de empresas expertas para el apoyo a empresas que adquieran capacidades en gestión de innovación</t>
  </si>
  <si>
    <t>3er trimestre 2022</t>
  </si>
  <si>
    <t>4to trimestre 2022</t>
  </si>
  <si>
    <t>SGR + Aporte especie MinCiencias</t>
  </si>
  <si>
    <t>Convocatoria para el registro de propuestas que accederán a beneficios tributarios por inversiones en ciencia, tecnología e innovación para el año 2022</t>
  </si>
  <si>
    <t>Estimular la inversión privada en Ciencia, Tecnología e Innovación a través del registro de proyectos de CTeI en alianza  con actores reconocidos por Minciencias, que buscan acceder a los beneficios tributarios establecidos en el artículo 158-1, 256 y 256-1 del ET.</t>
  </si>
  <si>
    <t>$billones asignados.</t>
  </si>
  <si>
    <t>Convocatoria para el registro de solicitudes por vinculación de doctores a la industria</t>
  </si>
  <si>
    <t xml:space="preserve">Incentivar la vinculación de capital humano de alto nivel a traves del registro de solicitudes para el acceso a Beneficios Tributarios establecidos en los articulos 158-1, 256 y 256-1del E.T.      </t>
  </si>
  <si>
    <t>1er  trimestre 2022</t>
  </si>
  <si>
    <t>Convocatoria para el registro de solicitudes que accederán a los beneficios tributarios de Ingresos no constitutivos de renta 2021</t>
  </si>
  <si>
    <t>Certificarlos proyectos de Ciencia, Tecnología e Innovación bajo los criterios del Consejo Nacional de Beneficios Tributarios en CTeI y delcarar como Ingresos No Constitutivos de renta la remuneración del personal y/o los recursos que reciba un contribuyente en el marco de estos proyectos.</t>
  </si>
  <si>
    <t>Calificar proyectos formulados como de investigación científica, desarrollo tecnológico e innovación cuyo propósito sea la obtención de resultados relevantes para el desarrollo del país y fortalecer las capacidades de las instituciones de educación y centros de investigación y desarrollo reconocidos por Minciencias</t>
  </si>
  <si>
    <r>
      <t>Convocatoria para el registro de propuestas que accederán a la exención del IVA</t>
    </r>
    <r>
      <rPr>
        <b/>
        <sz val="10"/>
        <rFont val="Arial Narrow"/>
        <family val="2"/>
      </rPr>
      <t xml:space="preserve"> (ventanilla abierta)</t>
    </r>
  </si>
  <si>
    <t>Convocatoria nacional para fomentar la protección por patente y su uso comercial de adelantos tecnológicos en I+D+i que promuevan la potenciación económica del sector empresarial 2022</t>
  </si>
  <si>
    <t>Apoyar la protección vía patente de adelantos tecnológicos en I+D+i, que promuevan el fortalecimiento económico del tejido empresarial del país</t>
  </si>
  <si>
    <t>Solicitudes de patentes presentadas por residentes en Oficina Nacional</t>
  </si>
  <si>
    <t>Estrategia Nacional de Propiedad Intelectual.</t>
  </si>
  <si>
    <t xml:space="preserve"> Invenciones gestionadas hacia el alistamiento tecnológico y gestión comercial.</t>
  </si>
  <si>
    <t>Promueve la explotación y comercialización de la propiedad industrial en Colombia mediante procesos de transferencia de tecnología. El programa busca seleccionar tecnologías con potencial de comercialización que se encuentren en periodo de protección o en trámite para protección, las cuales serán caracterizadas y tendrán un diágnostico de comercialización de la tecnología desarrollada en Colombia.</t>
  </si>
  <si>
    <t>Contrapartida en especie de la Corporación Tecnnova UEE</t>
  </si>
  <si>
    <t>$ 485.696.800 (SIC)
$ 84.176.068
(Tecnnova UEE)</t>
  </si>
  <si>
    <t>Convocatoria para apoyar la creación de empresas de base científica, tecnológica e innovación (Nuevo instrumento tercerizado)</t>
  </si>
  <si>
    <t>Fortalecer la transferencia de conocimiento y tecnología, mediante el apoyo a la creación de Empresas de Base Tecnologica, incluidas las Spin-off, el fortalecimiento de sus modelos de negocio, canales de comercialización y cadena productiva, en beneficio del incremento de los índices de innovación y competitividad del país.</t>
  </si>
  <si>
    <t>Programa de movilidad de investigadores e innovadores y apoyo a proyectos de investigación</t>
  </si>
  <si>
    <t>La relación bilateral de Minciencias con Francia, Alemania y Turquía permite el desarrollo de convocatorias con ECOSNORD, el BMBF, el DAAD, TUBITAK, AMSUD, FAPESP respectivamente, para la financiación de movilidades en el marco de proyectos conjuntos, así como la participación de Minciencias en el programa regional AmSud, por medio del cual se financian movilidades en proyectos entre investigadores de Francia, Colombia y terceros países de América Latina que hagan parte de este programa. Además, existen acuerdos de cooperación bilateral para la financiación de proyectos con componente de movilidad y apoyo a iniciativas de investigación como FAPESP (Brasil) y LOreal.</t>
  </si>
  <si>
    <t xml:space="preserve">Acuerdos para  Convocatoria de movilidad  </t>
  </si>
  <si>
    <t>Movilidad de investigadores</t>
  </si>
  <si>
    <t>A Ciencia Cierta: 6° concurso en el tema de Economía Circular</t>
  </si>
  <si>
    <t xml:space="preserve">Promover el fortalecimiento de experiencias ciudadanas y/o comunitarias a partir de la apropiación social de la CTeI, desde la identificación y el reconocimiento de prácticas en donde la incorporación y aplicación del conocimiento científico y tecnológico han mejorado, optimizado o trasformado un proceso en beneficio de la sociedad. </t>
  </si>
  <si>
    <t>Comunidades  y/o grupos de interés que se fortalecen a través de procesos de Apropiación Social de Conocimiento y cultura científica</t>
  </si>
  <si>
    <t>Apropiación social del conocimiento</t>
  </si>
  <si>
    <t>Fortalecimiento de Centros de Ciencias Reconocidos - PGN Invitación</t>
  </si>
  <si>
    <t>Estímulo a la generación y el fortalecimiento Centros de Ciencia para el desarrollo de procesos y prácticas de Apropiación Social del Conocimiento a través de proyectos, estrategias pedagógicas, comunicativas y artísticas, exposiciones, actividades culturales y otro tipo de mediaciones, que integren a las comunidades de manera activa.</t>
  </si>
  <si>
    <t>Museos y centros de ciencia fortalecidos</t>
  </si>
  <si>
    <t>CV 405-2021 OEI</t>
  </si>
  <si>
    <t>Fortalecimiento de centros de ciencia - SGR Convocatoria</t>
  </si>
  <si>
    <t>4to trimestre 2021</t>
  </si>
  <si>
    <t>Convocatoria 20 de la Asignación CTeI</t>
  </si>
  <si>
    <t>Convocatoria para la Formación de Capital Humano de Alto Nivel para las Regiones – Docentes de establecimientos educativos oficiales de Cundinamarca</t>
  </si>
  <si>
    <t>Apoyar la formación de docentes de establecimientos educativos oficiales del Departamento de Cundinamarca, a través de la constitución de un banco de elegibles.</t>
  </si>
  <si>
    <t>Dirección de Vocaciones y Formación de CTeI</t>
  </si>
  <si>
    <t>Capacitación de recursos humanos para la investigación</t>
  </si>
  <si>
    <t>Asignación CTeI del SGR</t>
  </si>
  <si>
    <t>Invitación para generación de insumos técnicos a partir de información del sector agropecuario.</t>
  </si>
  <si>
    <t>Generar insumos y recomendaciones encaminadas a la formulación y fortalecimiento de políticas públicas, que permitan impulsar la transformación social y productiva del sector agropecuario, mediante el aumento de la competitividad, equidad y sostenibilidad del sector agropecuario, desde los ámbitos de Ciencia, Tecnología e Innovación, Mujer Rural y Capacidades productivas, a partir del análisis de la información generada por la Encuesta Nacional Agropecuaria 2019 y otras fuentes de información del sector</t>
  </si>
  <si>
    <t>Programas y proyectos de CTeI financiados</t>
  </si>
  <si>
    <t>Nacional</t>
  </si>
  <si>
    <t>octubre 2021</t>
  </si>
  <si>
    <t>cuarto trimestre 2021</t>
  </si>
  <si>
    <t xml:space="preserve">Dirección </t>
  </si>
  <si>
    <t>Mecanismo</t>
  </si>
  <si>
    <t>Descripción</t>
  </si>
  <si>
    <t>Fte Recursos $</t>
  </si>
  <si>
    <t>Fecha Apertura</t>
  </si>
  <si>
    <t xml:space="preserve">Fecha Resultados </t>
  </si>
  <si>
    <t>Fecha Contratación</t>
  </si>
  <si>
    <t>Proyecto de Inversión</t>
  </si>
  <si>
    <t>Indicador (PND o solo E)</t>
  </si>
  <si>
    <t>1.</t>
  </si>
  <si>
    <t>2.</t>
  </si>
  <si>
    <t>3.</t>
  </si>
  <si>
    <t>4.</t>
  </si>
  <si>
    <t>5.</t>
  </si>
  <si>
    <t>6.</t>
  </si>
  <si>
    <t>7.</t>
  </si>
  <si>
    <t>8.</t>
  </si>
  <si>
    <t>2021011000126</t>
  </si>
  <si>
    <t>Total Recursos de Inversión 2022</t>
  </si>
  <si>
    <t>Total Recursos PGN 2022 para ejecutar a través de otras iniciativas</t>
  </si>
  <si>
    <t>Total Recursos a Ejecutar Otras Fuentes de Financiación</t>
  </si>
  <si>
    <t>Otros</t>
  </si>
  <si>
    <t>Mecanismos</t>
  </si>
  <si>
    <t>2017011000194</t>
  </si>
  <si>
    <t>2021011000123</t>
  </si>
  <si>
    <t>Fortalecimiento de las capacidadesde los actores del SNCTeI para la generación de conocimiento a nivel nacional</t>
  </si>
  <si>
    <t>2020011000151</t>
  </si>
  <si>
    <t>Fortalecimiento de las Capacidades de Transferencia y Uso del Conocimiento Para la Innovacion a nivel  Nacional</t>
  </si>
  <si>
    <t>2019011000124</t>
  </si>
  <si>
    <t>Incremento de las actividades de Ciencia, Tecnología e Innovación en la construcción de la Bioeconomía a nivel   Nacional</t>
  </si>
  <si>
    <t>2017011000151</t>
  </si>
  <si>
    <t>2021011000118</t>
  </si>
  <si>
    <t>2021011000106</t>
  </si>
  <si>
    <t>Fortalecimiento de la insercion de actores del SNCTI en el contexto internacional de ciencia, tecnologia e innovacion Nacional</t>
  </si>
  <si>
    <t>Fortalecimiento Capacidades Regionales en Ciencia, Tecnologia e Innovacion  Nacional</t>
  </si>
  <si>
    <t>2017011000193</t>
  </si>
  <si>
    <t>Administración sistema nacional de ciencia y tecnología  nacional</t>
  </si>
  <si>
    <t>2017011000252</t>
  </si>
  <si>
    <t>Apoyo al proceso de transformación digital para la gestión y prestación de servicios de ti en el sector CTI y a nivel  nacional</t>
  </si>
  <si>
    <t>Diferencia</t>
  </si>
  <si>
    <t>Valor PGN</t>
  </si>
  <si>
    <t>Suma de Mecanismos</t>
  </si>
  <si>
    <t>FAPESP/CONFAP</t>
  </si>
  <si>
    <t>Edison Suarez</t>
  </si>
  <si>
    <t>Internacionalización</t>
  </si>
  <si>
    <t>Estancias con propósito</t>
  </si>
  <si>
    <t>Foco de Industrías Creativas</t>
  </si>
  <si>
    <t>Foco Industrias 4.0</t>
  </si>
  <si>
    <t>Apoyo a un Programa de Innovación llevado a cabo por un Ecosistema Científico orientados a implementar recomendaciones establecidos por la Misión de Sabios 2019 en el foco de tecnologías convergentes e industrias 4.0.</t>
  </si>
  <si>
    <t>Ciencias Básicas y del Espacio</t>
  </si>
  <si>
    <t>Fortalecimiento actores industria hidrocarburífera (Convenio 745-2021)</t>
  </si>
  <si>
    <t>Apoyar la realización de proyectos de I+D+i, que permitan incrementar y generar conocimiento geocientifico y tecnológico que permita el desarrollo y la innovación, en las tematicas de interés de la Vicepresidencia de Operaciones, Regalias y Participaciones de la ANH.</t>
  </si>
  <si>
    <t>ANH Convenio 745 de 2021</t>
  </si>
  <si>
    <t>Transición Energética – Convenio 753-2021</t>
  </si>
  <si>
    <t>Dirección de Transferencia y Uso del Conocimiento</t>
  </si>
  <si>
    <t>Apoyo al desarrollo de proyectos en CTeI para la medición de captura de carbono y otros servicios ecosistémicos basados en Soluciones Naturales del Clima SNC; y estudios de procesos de generación de hidrógeno de bajas emisiones, articulados con procesos de formación de capacidades y generación de valor con participación de las comunidades étnicas o rurales.</t>
  </si>
  <si>
    <t>Proyectos de I+D apoyados por Minciencias y Aliados</t>
  </si>
  <si>
    <t>Ecopetrol
Convenio 753-2021</t>
  </si>
  <si>
    <t>Generación de Nuevo Conocimiento Geocientífico (1)</t>
  </si>
  <si>
    <t>Promover la adquisición, transferencia e implementación sistematica del conocimiento cientifico y tecnológico que contribuyan al desarrollo de competencias de alto nivel para la toma de decisiones relativas a la exploración y explotación de hidrocarburos mediante la realización programas, proyectos,  y actividades de CTeI.</t>
  </si>
  <si>
    <t>Pendiente por definir</t>
  </si>
  <si>
    <t>Convenio con ANH</t>
  </si>
  <si>
    <t xml:space="preserve">Programas y Proyectos de I+D apoyados por Minciencias y Aliados </t>
  </si>
  <si>
    <t>Convenio con Armada República de Colombia 2022</t>
  </si>
  <si>
    <t xml:space="preserve">Convocatoria para el fortalecimiento de capacidades regionales de investigación en salud </t>
  </si>
  <si>
    <t xml:space="preserve">Fortalecer las interacciones entre los diferentes actores del SNCTI mediante el desarrollo de proyectos de investigación que contribuyan a la solución de los principales problemas y necesidades de salud en las regiones, a través de la generación de conocimiento e impactos, con relevancia científica, tecnológica, económica, social y competitiva para el país. </t>
  </si>
  <si>
    <t xml:space="preserve">Ecosistema Científico en Salud Mental </t>
  </si>
  <si>
    <t xml:space="preserve">Impulsar ecosistemas científicos que fortalezcan las capacidades nacionales para el desarrollo de modelos que mejoren la atención y el manejo de condiciones de salud mental en las regiones  </t>
  </si>
  <si>
    <t xml:space="preserve">Ecosistema Científico en Cáncer </t>
  </si>
  <si>
    <t>Impulsar ecosistemas científicos que fortalezcan las capacidades nacionales para el desarrollo de modelos que mejoren la promoción, la prevención, el diagnostico temprano, el manejo terapéutico, seguimiento, rehabilitación y/o paliación del cáncer</t>
  </si>
  <si>
    <t>CERN- Compromisos derivados del MoU de actualización del experimento CMS</t>
  </si>
  <si>
    <t xml:space="preserve">Mejora del modelo cienciométrico de publicaciones seriadas 2022, que contribuya a  la caracterización de la dinámica del Sistema a partir del acopio, sistematización y análisis de información de ciencia, tecnología e innovación del país. </t>
  </si>
  <si>
    <t>Convocatoria de Indexación de revistas especializadas - Publindex 2022</t>
  </si>
  <si>
    <t>Revistas Clasificadas</t>
  </si>
  <si>
    <t>Convenio FFJC 408-2019</t>
  </si>
  <si>
    <t>PGN</t>
  </si>
  <si>
    <t>740 Jóvenes investigadores e innovadores apoyados por Minciencias y aliados</t>
  </si>
  <si>
    <t>40 Becas, créditos beca para la formación de Doctores apoyadas por Minciencias y aliados</t>
  </si>
  <si>
    <t>150 Becas, créditos beca para la formación de Doctores apoyadas por Minciencias y aliados</t>
  </si>
  <si>
    <t>Monto PGN 2022</t>
  </si>
  <si>
    <t xml:space="preserve">15 Promover proyectos y alianzas de I+D+i que generen nuevos conocimientos y desarrollos tecnológicos </t>
  </si>
  <si>
    <t>18 Proyectos de I+D+i financiados por Minciencias y aliados para la generación de Bioproductos</t>
  </si>
  <si>
    <t>9.</t>
  </si>
  <si>
    <t>La estrategia busca articular los diferentes actores del ecosistema regional de innovación en las regiones dónde se despliega a partir de la generación de capacidades en gestión de la innovación dentro de las empresas.</t>
  </si>
  <si>
    <t xml:space="preserve">
$2 billones asignados del cupo de inversión tributaria</t>
  </si>
  <si>
    <t>Organizaciones articuladas en pactos por la Innovación
Empresas con capacidades en gestión de la innovación</t>
  </si>
  <si>
    <t>1310 Organizaciones articuladas en pactos por la Innovación 
342 Empresas con capacidades en gestión de la innovación</t>
  </si>
  <si>
    <t>10.</t>
  </si>
  <si>
    <t>11.</t>
  </si>
  <si>
    <t>12.</t>
  </si>
  <si>
    <t>13.</t>
  </si>
  <si>
    <t>14.</t>
  </si>
  <si>
    <t>Beneficios tributarios por donación 2022</t>
  </si>
  <si>
    <t>Estimular las donaciones en efectivo para el Fondo Francisco José de Caldas por parte de las personas naturales y jurídicas, para otorgar los beneficios tributarios establecidos en los artículos 158-1 y 256 del Estatuto Tributario y apoyar las siguientes iniciativas: Programa Mujer + Ciencia + Equidad, Jóvenes creando para Colombia, y la misión de bioeconomía</t>
  </si>
  <si>
    <t>2do al 4to trimestre 2022</t>
  </si>
  <si>
    <t xml:space="preserve">Convocatoria nacional  tercerizada para fomentar la protección por patente y su uso comercial de adelantos tecnológicos en I+D+i que promuevan la potenciación económica del sector empresarial </t>
  </si>
  <si>
    <t>Convocatoria nacional tercerizada para promover la explotación, comercialización y/o transferencia de las invenciones protegidas o en proceso de protección por patente – Sácale jugo a tu patente 4.0</t>
  </si>
  <si>
    <t>481 Solicitudes de patentes presentadas por residentes en Oficina Nacional</t>
  </si>
  <si>
    <t>70 Invenciones gestionadas hacia el alistamiento tecnológico y gestión comercial</t>
  </si>
  <si>
    <t>18 Acuerdos de transferencia de tecnología y/o conocimiento</t>
  </si>
  <si>
    <t>15.</t>
  </si>
  <si>
    <t>16.</t>
  </si>
  <si>
    <t>17.</t>
  </si>
  <si>
    <t>18.</t>
  </si>
  <si>
    <t>19.</t>
  </si>
  <si>
    <t xml:space="preserve">6 Acuerdos para  Convocatoria de movilidad  </t>
  </si>
  <si>
    <t>20 Comunidades  y/o grupos de interés que se fortalecen a través de procesos de Apropiación Social de Conocimiento y cultura científica</t>
  </si>
  <si>
    <t>Apoyo a Foco Misión de Sabios</t>
  </si>
  <si>
    <t>Conformar listado de propuestas y proyectos elegibles que promuevan nuevas formas de conocimiento, producción o reproducción, promoción, difusión y/o la comercialización de bienes, servicios y actividades de contenido cultural, artístico o patrimonial, incluyendo la participación de Jóvenes Investigadores e Innovadores.</t>
  </si>
  <si>
    <t>Sin definir</t>
  </si>
  <si>
    <t>Dirección de Generación de Conocimiento</t>
  </si>
  <si>
    <t>20.</t>
  </si>
  <si>
    <t>21.</t>
  </si>
  <si>
    <t xml:space="preserve">20 Programas y Proyectos de I+D apoyados por Minciencias y Aliados </t>
  </si>
  <si>
    <t xml:space="preserve">1 Programas y Proyectos de I+D apoyados por Minciencias y Aliados </t>
  </si>
  <si>
    <t xml:space="preserve">2 Programas y Proyectos de I+D apoyados por Minciencias y Aliados </t>
  </si>
  <si>
    <r>
      <t>Convocatoria para el registro de propuestas que accederán a la exención del IVA (Ventanilla abierta)</t>
    </r>
    <r>
      <rPr>
        <b/>
        <sz val="10"/>
        <rFont val="Arial Narrow"/>
        <family val="2"/>
      </rPr>
      <t xml:space="preserve"> </t>
    </r>
  </si>
  <si>
    <t>DFG - Alemania</t>
  </si>
  <si>
    <t>6 Programas y Proyectos de I+D apoyados por Minciencias y Aliados</t>
  </si>
  <si>
    <t>22.</t>
  </si>
  <si>
    <t>23.</t>
  </si>
  <si>
    <t>24.</t>
  </si>
  <si>
    <t>25.</t>
  </si>
  <si>
    <t>Convocatoria Conjunta India - Aeroespacial</t>
  </si>
  <si>
    <t>2 Programas y Proyectos de I+D apoyados por Minciencias y Aliados</t>
  </si>
  <si>
    <t>26.</t>
  </si>
  <si>
    <t>4 Programas y Proyectos de I+D apoyados por Minciencias y Aliados</t>
  </si>
  <si>
    <t>Plataforma Transatlántica T-AP</t>
  </si>
  <si>
    <t>3 Programas y Proyectos de I+D apoyados por Minciencias y Aliados</t>
  </si>
  <si>
    <t>B</t>
  </si>
  <si>
    <t>C</t>
  </si>
  <si>
    <t>D</t>
  </si>
  <si>
    <t>Recursos Inversión Administrativa y OTSI</t>
  </si>
  <si>
    <t>A = B+C+D</t>
  </si>
  <si>
    <t>Recursos otras entidades (ANH, SENA, Ecopetrol)</t>
  </si>
  <si>
    <t>Total Recursos Programados PGN en plan de Mecanismos 2022 (incluye FIS)</t>
  </si>
  <si>
    <t>Recursos en FFJC otras vigencias</t>
  </si>
  <si>
    <t>Etiquetas de fila</t>
  </si>
  <si>
    <t>Total general</t>
  </si>
  <si>
    <t>Suma de Monto PGN 2022</t>
  </si>
  <si>
    <t>Ampliación de alcance de las expediciones científicas con alianzas regionales, involucrando procesos de innovación social</t>
  </si>
  <si>
    <t>Formulación y diseño de política de la internacionalización de la CTeI y diplomacia científica</t>
  </si>
  <si>
    <t>Fomento de la diplomacia científica, tecnológica y de innovación (Estructuración e implementación)</t>
  </si>
  <si>
    <t>Presencia en escenarios internacionales para la generación de alianzas o redes de cooperación científica o fortalecimiento de la CTeI del país</t>
  </si>
  <si>
    <t>Implementar una estrategia de divulgación y visibilización  de oportunidades internacionales de cooperación en CTeI a los actores del sistema</t>
  </si>
  <si>
    <t>Implementar una estrategia de asistencia técnica para actores regionales en cooperación internacional en CTeI</t>
  </si>
  <si>
    <t>Coordinación institucional</t>
  </si>
  <si>
    <t xml:space="preserve">Dirección de Generación de Conocimiento </t>
  </si>
  <si>
    <t>Diseño e implementación de políticas de CTI</t>
  </si>
  <si>
    <t>Ética e Integridad Científica</t>
  </si>
  <si>
    <t>Enfoque Diferencial. Foco Desarrollo Humano</t>
  </si>
  <si>
    <t>Centro Internacional de Física (Decreto 267 de 1984)</t>
  </si>
  <si>
    <t>Centro Internacional de Investigaciones Médicas - CIDEIM (Decreto 578 de 1990)</t>
  </si>
  <si>
    <t>CERN-Experimento ATLAS</t>
  </si>
  <si>
    <t>Revisión y ajuste de los modelos cienciométricos vigentes</t>
  </si>
  <si>
    <t>Fortalecimiento de las revistas científicas colombianas indexadas en PUBLINDEX al año 2021 a través de las instituciones editoras.</t>
  </si>
  <si>
    <t>Reconocimiento de Actores</t>
  </si>
  <si>
    <t>Convocatoria para el registro de solicitudes que accederán a los beneficios tributarios de Ingresos no constitutivos de renta 2022</t>
  </si>
  <si>
    <t>Dirección de Vocaciones y Formación de Capital Humano</t>
  </si>
  <si>
    <t xml:space="preserve">Articulación Territorial </t>
  </si>
  <si>
    <t xml:space="preserve">Comunidad Virtual </t>
  </si>
  <si>
    <t xml:space="preserve">Lineamientos Pedagógicos </t>
  </si>
  <si>
    <t>Divulgación, Movilidad y Fortalecimiento</t>
  </si>
  <si>
    <t>Formulación, ejecución y evaluación de lineamientos de política para vocaciones.</t>
  </si>
  <si>
    <t>Comunidad Virtual Vocaciones NNA y JII en articulación con OTSI.</t>
  </si>
  <si>
    <t xml:space="preserve">Gestión Territorial, Alianzas Nacionales e Internacionales </t>
  </si>
  <si>
    <t>Implementación de la Política Nacional de Apropiación Social del Conocimiento en el marco de la CTeI</t>
  </si>
  <si>
    <t>Fortalecer la formulación de políticas públicas territoriales en CTeI – 1.1. Realizar un estudio estratégico para el fortalecimiento regional en CTeI</t>
  </si>
  <si>
    <t>Servicios de asistencia técnica a los actores de los sistemas territoriales de CTeI – 2.3. Asesorar técnicamente las sesiones y el proceso de evolución del Codecti</t>
  </si>
  <si>
    <t>Servicios de coordinación institucional – 4.2 Articulación interinstitucional, intersectorial e interterritorial</t>
  </si>
  <si>
    <t>Contenidos audiovisuales multiformato</t>
  </si>
  <si>
    <t>Activaciones regionales</t>
  </si>
  <si>
    <t>Proyectos especiales</t>
  </si>
  <si>
    <t>Estrategias digitales</t>
  </si>
  <si>
    <t>Política Pública de comunicación pública de la ciencia</t>
  </si>
  <si>
    <t>Política y Lineamientos de Ciencia Abierta</t>
  </si>
  <si>
    <t>Acceso de Publicaciones científicas del componente Conocimiento Científico Abierto</t>
  </si>
  <si>
    <t xml:space="preserve">Acceso a Datos de Investigación del componente Conocimiento Científico Abierto </t>
  </si>
  <si>
    <t>Preservación del patrimonio científico nacional</t>
  </si>
  <si>
    <t>Gestión del patrimonio científico de Minciencias - CENDOC</t>
  </si>
  <si>
    <t>ViceMinisterio de Talento y Apropiación Social del Conocimiento</t>
  </si>
  <si>
    <t>Apoyo en la gestión de lineamientos, evaluaciones de políticas y capacidades regionales de CTeI</t>
  </si>
  <si>
    <t>Apoyo en el diseño de marco normativo (VTASC)</t>
  </si>
  <si>
    <t>Mapeado Iniciativas con recursos PGN 2022 que no son del Plan Anual de Mecanismos</t>
  </si>
  <si>
    <t>27.</t>
  </si>
  <si>
    <t>Recursos pendientes de programar en las Fichas de Programas Estratégicos</t>
  </si>
  <si>
    <t>Valor programado por Dirección</t>
  </si>
  <si>
    <t>Valor de otras iniciativas que no son del Plan Anual de Mecanismos</t>
  </si>
  <si>
    <t>Convenio ANH Vicepresidencia Técncia No  636 de 2021</t>
  </si>
  <si>
    <t>ECOPETROL</t>
  </si>
  <si>
    <t>Ministerio de Agrícultura y Desarrollo Rural</t>
  </si>
  <si>
    <t xml:space="preserve">Superintendencia de Industria y Comercio –SIC
</t>
  </si>
  <si>
    <t>(Tecnnova UEE)</t>
  </si>
  <si>
    <t>TECNNOVA</t>
  </si>
  <si>
    <t>SIC</t>
  </si>
  <si>
    <t>Total</t>
  </si>
  <si>
    <t>MinAgricultura</t>
  </si>
  <si>
    <t>Estancias postdoctorales en Colombia</t>
  </si>
  <si>
    <t>Versión 00 del  
31 de enero de 2022</t>
  </si>
  <si>
    <t>Estancias Posdoctorales 
Jóvenes investigadores e innovadores apoyados por Minciencias y aliados</t>
  </si>
  <si>
    <t>75
740</t>
  </si>
  <si>
    <t>Convocatoria Conectándonos con ciencia 
(NNA + JII - Semilleros)</t>
  </si>
  <si>
    <t>Capacitación de recursos humanos para la investigación  nacional</t>
  </si>
  <si>
    <t>2021011000106
'2019011000124</t>
  </si>
  <si>
    <t>Fortalecimiento de las Capacidades de Transferencia y Uso del Conocimiento Para la Innovacion a nivel  Nacional
Incremento de las actividades de Ciencia, Tecnología e Innovación en la construcción de la Bioeconomía a nivel   Nacional</t>
  </si>
  <si>
    <t xml:space="preserve">
$2.1 billones asignados.</t>
  </si>
  <si>
    <t>2020011000144</t>
  </si>
  <si>
    <t>Laura Catalina Bohórquez</t>
  </si>
  <si>
    <t>Apoyo al Fomento y Desarrollo de la Apropiacion Social del Conocimiento Nacional</t>
  </si>
  <si>
    <t>Ministerio de Agricultura y Desarrollo Rural</t>
  </si>
  <si>
    <t>Desarrollar estancias posdoctorales, a través de las cuales,  doctores colombianos con apoyo  de Jóvenes Investigadores e Innovadores diseñen, implementen y validen proyectos pre-estructurados en I+D+i, relacionados  con los focos  de la misión de sabios, para incentivar  las vocaciones científicas en niños, niñas y adolescentes de los grupos de  investigación Ondas de los territorios del país.</t>
  </si>
  <si>
    <t>OEI</t>
  </si>
  <si>
    <t>Fortalecimiento de las Capacidades para la Generacion de Conocimiento a Nivel  Nacional</t>
  </si>
  <si>
    <t>Apoyo a  programas y proyectos I+D+i que promuevan beneficios sociales y económicos</t>
  </si>
  <si>
    <t>FortaIecimiento de Capacidades</t>
  </si>
  <si>
    <t>Piloto Convocatoria
Conectándonos con ciencia NNA + JII - Semilleros</t>
  </si>
  <si>
    <t>390402400-03
390400500-03</t>
  </si>
  <si>
    <t>390402400-03: TRANSFERENCIAS SERVICIO DE APOYO PARA EL FOMENTO DE LAS VOCACIONES CIENTÍFICAS EN CTEI - DESARROLLO DE VOCACIONES EN CIENCIA, TECNOLOGÍA E INNOVACIÓN DE LOS NIÑOS, NIÑAS, 
ADOLESCENTES Y JÓVENES A NIVEL NACIONAL
390400500-03: TRANSFERENCIAS SERVICIO DE APOYO FINANCIERO PARA EL FOMENTO DE VOCACIONES CIENTÍFICAS EN CTEI - DESARROLLO DE VOCACIONES EN CIENCIA, TECNOLOGÍA E INNOVACIÓN DE LOS NIÑOS, 
NIÑAS, ADOLESCENTES Y JÓVENES A NIVEL NACIONAL</t>
  </si>
  <si>
    <t>TRANSFERENCIAS CORRIENTES - SERVICIO DE APOYO FINANCIERO PARA LA FORMACIÓN
DE NIVEL DOCTORAL - CAPACITACIÓN DE RECURSOS HUMANOS PARA LA INVESTIGACIÓN NACIONAL</t>
  </si>
  <si>
    <t>TRANSFERENCIAS CORRIENTES - SERVICIO DE APOYO FINANCIERO PARA LA FORMACIÓN DE NIVEL MAESTRÍA - CAPACITACIÓN DE RECURSOS HUMANOS PARA LA INVESTIGACIÓN NACIONAL</t>
  </si>
  <si>
    <t>Convocatoria para la formación de capital humano de alto nivel para las regiones – especialidades médico-quirúrgicas para el departamento del Cauca</t>
  </si>
  <si>
    <t>Incrementar la disponibilidad de capital humano con capacidades de investigación en los territorios a través del Sistema General de Regalías para el departamento del Cauca.</t>
  </si>
  <si>
    <t>N/A</t>
  </si>
  <si>
    <t>NACIONAL</t>
  </si>
  <si>
    <t>NACIONAL + NO REGIONALIZABLE</t>
  </si>
  <si>
    <t>1ER TRIMESTRE 2022</t>
  </si>
  <si>
    <t>Por definir</t>
  </si>
  <si>
    <t>Febrero de 2022</t>
  </si>
  <si>
    <t>Foco Océanos y Recursos Hidrobiologicos</t>
  </si>
  <si>
    <t>Conformar un listado de propuestas de proyectos elegibles que contribuyan con el fomento de las Ciencias Marinas, a partir de la conformación de alianzas que promuevan la generación de conocimientos de los mares profundos del Caribe y Pacífico colombiano, y sus conexiones con las zonas marino-costeras, así como el fortalecimiento de las capacidades regionales con miras a potenciar el desarrollo socioeconómico del país atendiendo los retos establecidos por la Misión de Sabios en el Foco Océanos.</t>
  </si>
  <si>
    <t xml:space="preserve">La Guajira
Magdalena
Bolívar
Atlántico
Sucre
Córdoba
Chocó
Cauca
Valle del Cauca
Nariño
</t>
  </si>
  <si>
    <t>Dirección de Generación de Conocimiento y Secretaría Técnica Sistema General de Regalías</t>
  </si>
  <si>
    <t>Gestionar actividades que involucren la CteI de Colombia en el ámbito internacional</t>
  </si>
  <si>
    <t>C-3901-1000-9-
0-3901004-03</t>
  </si>
  <si>
    <t>TRANSFERENCIAS CORRIENTES-SERVICIO DE COOPERACIÓN
INTERNACIONAL PARA LA CTEI -FORTALECIMIENTO DE LA INSERCIÓN DE ACTORES DEL SNCTI EN EL CONTEXTO INTERNACIONAL DE CIENCIA, TECNOLOGÍA E INNOVACION NACIONAL.</t>
  </si>
  <si>
    <t>Invitación para apoyo a proyectos de I+D en Recobro Mejorado de Hidrocarburos</t>
  </si>
  <si>
    <t>Fortalecer el conocimiento científico y tecnológico en la temática del incremento del factor de Recobro de Hidrocarburos para Campos Colombianos, a través del desarrollo de proyectos de I+D que promuevan tanto la incorporación de nuevo conocimiento científico y tecnológico en dicha temática, así como la transferencia de tecnología a las empresas del sector, implementando en campo las tecnologías desarrolladas.</t>
  </si>
  <si>
    <t>Invitación a presentar propuestas para la ejecución de proyectos de I+D+i orientados al fortalecimiento del portafolio I+D+i de la ARC según prioridades y necesidades de la ARC-2022.</t>
  </si>
  <si>
    <t>Contribuir al fortalecimiento del Portafolio I+D+i de la Armada República de Colombia para atender las necesidades de sus programas, generar mayores niveles de independencia y ventaja tecnológica y adquirir nuevos conocimientos a través de la financiación de proyectos de I+D+i.</t>
  </si>
  <si>
    <t>Diseñar e implementar convocatorias que promuevan procesos de Apropiación Social de CTeI a partir del fortalecimiento de experiencias de CTeI de organizaciones comunitarias</t>
  </si>
  <si>
    <t>C-3904-1000-6-0-3904016-03</t>
  </si>
  <si>
    <t>TRANSFERENCIAS – SERVICIOS PARA FORTALECER LA
PARTICIPACIÓN CIUDADANA EN CIENCIA, TECNOLOGÍA
E INNOVACIÓN - APOYO AL FOMENTO Y DESARROLLO
DE LA APROPIACIÓN SOCIAL DEL CONOCIMIENTO NACIONAL</t>
  </si>
  <si>
    <r>
      <t>Fortalecer las interacciones entre los diferentes actores del SNCTI mediante el desarrollo de proyectos de investigación que contribuyan a la solución de los principales problemas y necesidades</t>
    </r>
    <r>
      <rPr>
        <sz val="10"/>
        <color rgb="FFFF0000"/>
        <rFont val="Arial Narrow"/>
        <family val="2"/>
      </rPr>
      <t xml:space="preserve"> en salud pública</t>
    </r>
    <r>
      <rPr>
        <sz val="10"/>
        <color theme="1"/>
        <rFont val="Arial Narrow"/>
        <family val="2"/>
      </rPr>
      <t xml:space="preserve"> en las regiones, a través de la generación de conocimiento e impactos, con relevancia científica, tecnológica, económica, social y competitiva para el país. </t>
    </r>
  </si>
  <si>
    <t>Fondos Especiales</t>
  </si>
  <si>
    <t>CONVOCATORIA DEL FONDO DE CTeI DEL SGR PARA FINANCIACIÓN DE PROYECTOS DE I+D+i CON ENFOQUE DIFERENCIAL Y TERRITORIAL QUE CONTRIBUYAN AL MEJORAMIENTO DE LAS ECONOMÍAS LOCALES Y LOS PROCESOS PRODUCTIVOS A PARTIR DEL DIÁLOGO DE SABERES</t>
  </si>
  <si>
    <t>Pendiente por definir dependiendo de la aprobación del Foco</t>
  </si>
  <si>
    <t>SGR - FCTeI</t>
  </si>
  <si>
    <t xml:space="preserve">Invitacion para conformar una lista de elegibles para la transferencia de una tecnología desarrollada por y de propiedad de ECOPETROL S.A., con fines de fabricación e implementación en los departamentos priorizados </t>
  </si>
  <si>
    <t>Promover la creación o fortalecimiento de encadenamientos productivos en regiones priorizadas, con el fin de dinamizar la productividad y competitividad de las regiones y apalancar la construcción de una Colombia más productiva y equitativa en el marco de la Misión de Sabios 2019</t>
  </si>
  <si>
    <t>Convenio 741-2021Ecopetrol -Minciencias</t>
  </si>
  <si>
    <t>Clara Ocampo</t>
  </si>
  <si>
    <t>Becas, créditos beca para la formación de Maestrías para docentes apoyadas por Minciencias y aliados</t>
  </si>
  <si>
    <t>Convocatoria para la formación de capital humano de alto nivel para las regiones – funcionarios públicos del departamento del Atlántico</t>
  </si>
  <si>
    <t>Incrementar la disponibilidad de capital humano con capacidades de investigación en los territorios a través del Sistema General de Regalías para el departamento del Atlántico</t>
  </si>
  <si>
    <t>Apropiación</t>
  </si>
  <si>
    <t>Formación</t>
  </si>
  <si>
    <t>Capacidades</t>
  </si>
  <si>
    <t>Innovación</t>
  </si>
  <si>
    <t>Movilidad</t>
  </si>
  <si>
    <t>Programas y proyectos</t>
  </si>
  <si>
    <t>vocaciones</t>
  </si>
  <si>
    <t xml:space="preserve">Convocatoria </t>
  </si>
  <si>
    <t>N° de  mecanismos</t>
  </si>
  <si>
    <t>Fuentes de financiación</t>
  </si>
  <si>
    <t>Aliados estratégicos</t>
  </si>
  <si>
    <t>Beneficios tributarios</t>
  </si>
  <si>
    <t>Otras fuentes</t>
  </si>
  <si>
    <t>PGN 2022</t>
  </si>
  <si>
    <t>Fuente</t>
  </si>
  <si>
    <t>Pendiente</t>
  </si>
  <si>
    <t>Dirección de Generación de Conociento y Dirección de Capacidades y Divulgación de la CTeI</t>
  </si>
  <si>
    <t xml:space="preserve">Convocatoria conjunta para la financiación de proyectos I+D+i en áreas de Ciencias de la vida, Biodiversidad y Agricultura. </t>
  </si>
  <si>
    <t>Abordar las brechas claves en la comprensión de lo dinámico y complejo de los efectos sociales a mediano y largo plazo de la pandemia de COVID 19. Este proceso debe permitir el avance en el conocimiento de cómo mitigar los efectos sociales negativos del COVID 19 y apoyar la recuperación y renovación en un mundo postpandemico.</t>
  </si>
  <si>
    <t xml:space="preserve">Dirección de Capacidades y Divulgación de la CTeI y Dirección de Generación de Conociento </t>
  </si>
  <si>
    <t xml:space="preserve">La Adenda n° 13 al Memorando de Entendimiento de la Colaboración de Mantenimiento y Operación del Detector CMS CERN-RRB-2002-033/2008,  tiene por objeto busca ampliar el Memorando de Entendimiento de la referencia, para cubrir los proyectos de mejora de los experimentos del Gran Colisionador de Hadrones LHC, definiendo las contribuciones de las Instituciones participantes para la Modernización del Subsistema de Muones, así como disposiciones sobre propiedad intelectual.  </t>
  </si>
  <si>
    <t>CERN- Compromisos derivados del MoU de actualización de los experimento CMS</t>
  </si>
  <si>
    <t>La Adenda 19 al MoU de colaboración en la construcción del Detector ATLAS. Construcción de ATLAS Trigger/DAQ , fase -II de actualización CERN-MoU-2019-017 cuyo objetivo es determinar las condiciones de participación de las entidades contribuyentes y las agencias financiadoras en la construcción, instalación y puesta en marcha de, así como acciones futuras relacionadas al, programa actualizado TDAQ en conformidad con la construcción del MoU junto a sus Enmiendas y Adendas.</t>
  </si>
  <si>
    <t xml:space="preserve">Ecosistema Científico en Biotecnología – Misión Colombia Productiva y Sostenible  </t>
  </si>
  <si>
    <t xml:space="preserve">Impulsar ecosistemas científicos que fortalezcan las capacidades nacionales para el desarrollo de biotecnologías que permitan una autonomía farmacéutica para el país. </t>
  </si>
  <si>
    <t>Monitorear los artículos científicos publicados en revistas de alto impacto y las citaciones de impacto en producción científica de colombianos en colaboración internacional</t>
  </si>
  <si>
    <t>Realizar una identificación trimestral de las publicación de artículos científicos por Colombianos en revistas de alto impacto en los índices citacionales mundiales</t>
  </si>
  <si>
    <t>Lauren Castro</t>
  </si>
  <si>
    <t>Reconocimiento y cierre de brechas de capacidades en CTeI</t>
  </si>
  <si>
    <t>Nuevos artículos científicos publicados por investigadores colombianos en revistas científicas especializadas</t>
  </si>
  <si>
    <t>Generación de conocimiento a través de proyectos, convenios, MoU, Invitaciones y otros mecanismos que den respuesta a las recomendación del foco de Ciencias Básicas y del Espacio de la Misión Internacional de Sabios 2019</t>
  </si>
  <si>
    <t>Los mecanismos que dependen de aprobación de cuerpos colegiados o comités como: Consejo Nacional de Beneficios Tributarios - CNBT , Organo Colegiado de Administración y Decisión - OCAD, Fondo de Investigación en Salud - FIS y los mecanismos de operación con Aliados, están sujetos a aprobación por parte de las instancias respectivas.</t>
  </si>
  <si>
    <t>Recursos de contrapartida del aliado por definir</t>
  </si>
  <si>
    <t>300 Organizaciones
135 Empresas</t>
  </si>
  <si>
    <t>Convocatoria para el registro de solicitudes por vinculación de doctores a la industria (Ventanilla Abierta)</t>
  </si>
  <si>
    <t>Promover la explotación, comercialización y/o transferencia de las invenciones protegidas o en proceso de protección por patente – Sácale jugo a tu patente 4.0 (Convocatoria Tercerizada con Tecnova)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</si>
</sst>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164" formatCode="&quot;$&quot;#,##0;[Red]\-&quot;$&quot;#,##0"/>
    <numFmt numFmtId="165" formatCode="_-&quot;$&quot;* #,##0_-;\-&quot;$&quot;* #,##0_-;_-&quot;$&quot;* &quot;-&quot;_-;_-@_-"/>
    <numFmt numFmtId="166" formatCode="_-&quot;$&quot;* #,##0.00_-;\-&quot;$&quot;* #,##0.00_-;_-&quot;$&quot;* &quot;-&quot;??_-;_-@_-"/>
    <numFmt numFmtId="167" formatCode="dd/mm/yyyy;@"/>
    <numFmt numFmtId="168" formatCode="_-[$$-240A]\ * #,##0.00_-;\-[$$-240A]\ * #,##0.00_-;_-[$$-240A]\ * &quot;-&quot;??_-;_-@_-"/>
    <numFmt numFmtId="169" formatCode="_-[$$-240A]\ * #,##0.000_-;\-[$$-240A]\ * #,##0.000_-;_-[$$-240A]\ * &quot;-&quot;??_-;_-@_-"/>
    <numFmt numFmtId="170" formatCode="_-&quot;$&quot;* #,##0.00_-;\-&quot;$&quot;* #,##0.00_-;_-&quot;$&quot;* &quot;-&quot;_-;_-@_-"/>
    <numFmt numFmtId="171" formatCode="_-[$$-240A]\ * #,##0.00_-;\-[$$-240A]\ * #,##0.00_-;_-[$$-240A]\ * &quot;-&quot;??_-;_-@"/>
    <numFmt numFmtId="172" formatCode="[$$-240A]\ #,##0.0"/>
    <numFmt numFmtId="173" formatCode="_-&quot;$&quot;\ * #,##0_-;\-&quot;$&quot;\ * #,##0_-;_-&quot;$&quot;\ * &quot;-&quot;??_-;_-@_-"/>
    <numFmt numFmtId="174" formatCode="_-[$$-240A]\ * #,##0_-;\-[$$-240A]\ * #,##0_-;_-[$$-240A]\ * &quot;-&quot;??_-;_-@_-"/>
  </numFmts>
  <fonts count="23" x14ac:knownFonts="1">
    <font>
      <sz val="11"/>
      <color theme="1"/>
      <name val="Calibri"/>
      <family val="2"/>
      <scheme val="minor"/>
    </font>
    <font>
      <sz val="11"/>
      <color theme="1"/>
      <name val="Calibri"/>
      <family val="2"/>
      <scheme val="minor"/>
    </font>
    <font>
      <b/>
      <sz val="10"/>
      <color theme="0"/>
      <name val="Segoe UI"/>
      <family val="2"/>
    </font>
    <font>
      <sz val="8"/>
      <name val="Calibri"/>
      <family val="2"/>
      <scheme val="minor"/>
    </font>
    <font>
      <sz val="11"/>
      <color theme="1"/>
      <name val="Arial Narrow"/>
      <family val="2"/>
    </font>
    <font>
      <b/>
      <sz val="14"/>
      <color theme="1"/>
      <name val="Calibri"/>
      <family val="2"/>
      <scheme val="minor"/>
    </font>
    <font>
      <b/>
      <sz val="10"/>
      <color theme="0"/>
      <name val="Arial Narrow"/>
      <family val="2"/>
    </font>
    <font>
      <sz val="10"/>
      <color theme="1"/>
      <name val="Arial Narrow"/>
      <family val="2"/>
    </font>
    <font>
      <b/>
      <sz val="10"/>
      <color theme="1"/>
      <name val="Arial Narrow"/>
      <family val="2"/>
    </font>
    <font>
      <sz val="9"/>
      <color indexed="81"/>
      <name val="Tahoma"/>
      <family val="2"/>
    </font>
    <font>
      <b/>
      <sz val="9"/>
      <color indexed="81"/>
      <name val="Tahoma"/>
      <family val="2"/>
    </font>
    <font>
      <sz val="10"/>
      <name val="Arial Narrow"/>
      <family val="2"/>
    </font>
    <font>
      <b/>
      <sz val="11"/>
      <color theme="1"/>
      <name val="Arial Narrow"/>
      <family val="2"/>
    </font>
    <font>
      <b/>
      <sz val="10"/>
      <name val="Arial Narrow"/>
      <family val="2"/>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Arial Narrow"/>
      <family val="2"/>
    </font>
    <font>
      <b/>
      <sz val="9"/>
      <color indexed="81"/>
      <name val="Tahoma"/>
      <charset val="1"/>
    </font>
    <font>
      <sz val="9"/>
      <color indexed="81"/>
      <name val="Tahoma"/>
      <charset val="1"/>
    </font>
    <font>
      <sz val="10"/>
      <color rgb="FFFF0000"/>
      <name val="Arial Narrow"/>
      <family val="2"/>
    </font>
    <font>
      <b/>
      <sz val="12"/>
      <color theme="1"/>
      <name val="Arial Narrow"/>
      <family val="2"/>
    </font>
  </fonts>
  <fills count="17">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3366CC"/>
        <bgColor theme="0"/>
      </patternFill>
    </fill>
    <fill>
      <patternFill patternType="solid">
        <fgColor theme="5" tint="0.59999389629810485"/>
        <bgColor indexed="64"/>
      </patternFill>
    </fill>
    <fill>
      <patternFill patternType="solid">
        <fgColor theme="9" tint="0.79998168889431442"/>
        <bgColor indexed="64"/>
      </patternFill>
    </fill>
    <fill>
      <patternFill patternType="solid">
        <fgColor rgb="FF00B0F0"/>
        <bgColor theme="0"/>
      </patternFill>
    </fill>
    <fill>
      <patternFill patternType="solid">
        <fgColor theme="7" tint="0.39997558519241921"/>
        <bgColor indexed="64"/>
      </patternFill>
    </fill>
    <fill>
      <patternFill patternType="solid">
        <fgColor rgb="FFFFFF00"/>
        <bgColor indexed="64"/>
      </patternFill>
    </fill>
    <fill>
      <patternFill patternType="solid">
        <fgColor theme="2" tint="-0.249977111117893"/>
        <bgColor indexed="64"/>
      </patternFill>
    </fill>
    <fill>
      <patternFill patternType="solid">
        <fgColor rgb="FFDEEAF6"/>
        <bgColor rgb="FFDEEAF6"/>
      </patternFill>
    </fill>
    <fill>
      <patternFill patternType="solid">
        <fgColor theme="0" tint="-0.249977111117893"/>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9" tint="0.59999389629810485"/>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hair">
        <color auto="1"/>
      </right>
      <top style="medium">
        <color indexed="64"/>
      </top>
      <bottom style="hair">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medium">
        <color auto="1"/>
      </bottom>
      <diagonal/>
    </border>
    <border>
      <left/>
      <right style="hair">
        <color auto="1"/>
      </right>
      <top style="medium">
        <color indexed="64"/>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right style="hair">
        <color theme="1" tint="0.34998626667073579"/>
      </right>
      <top/>
      <bottom/>
      <diagonal/>
    </border>
    <border>
      <left/>
      <right/>
      <top/>
      <bottom style="hair">
        <color theme="1" tint="0.34998626667073579"/>
      </bottom>
      <diagonal/>
    </border>
    <border>
      <left/>
      <right style="hair">
        <color theme="1" tint="0.34998626667073579"/>
      </right>
      <top/>
      <bottom style="hair">
        <color theme="1" tint="0.34998626667073579"/>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0" tint="-0.499984740745262"/>
      </left>
      <right style="hair">
        <color theme="0" tint="-0.499984740745262"/>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499984740745262"/>
      </left>
      <right/>
      <top/>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2" tint="-0.499984740745262"/>
      </left>
      <right style="hair">
        <color theme="2" tint="-0.499984740745262"/>
      </right>
      <top style="hair">
        <color theme="2" tint="-0.499984740745262"/>
      </top>
      <bottom style="hair">
        <color theme="2" tint="-0.499984740745262"/>
      </bottom>
      <diagonal/>
    </border>
    <border>
      <left style="thin">
        <color theme="1"/>
      </left>
      <right style="hair">
        <color theme="0" tint="-4.9989318521683403E-2"/>
      </right>
      <top/>
      <bottom style="thin">
        <color theme="1"/>
      </bottom>
      <diagonal/>
    </border>
    <border>
      <left style="hair">
        <color theme="0" tint="-4.9989318521683403E-2"/>
      </left>
      <right style="hair">
        <color theme="0" tint="-4.9989318521683403E-2"/>
      </right>
      <top/>
      <bottom style="thin">
        <color theme="1"/>
      </bottom>
      <diagonal/>
    </border>
    <border>
      <left style="hair">
        <color theme="0" tint="-4.9989318521683403E-2"/>
      </left>
      <right style="thin">
        <color auto="1"/>
      </right>
      <top/>
      <bottom style="thin">
        <color theme="1"/>
      </bottom>
      <diagonal/>
    </border>
    <border>
      <left style="thin">
        <color theme="1"/>
      </left>
      <right style="hair">
        <color theme="0" tint="-4.9989318521683403E-2"/>
      </right>
      <top style="thin">
        <color theme="1"/>
      </top>
      <bottom style="thin">
        <color theme="1"/>
      </bottom>
      <diagonal/>
    </border>
    <border>
      <left style="hair">
        <color theme="0" tint="-4.9989318521683403E-2"/>
      </left>
      <right style="hair">
        <color theme="0" tint="-4.9989318521683403E-2"/>
      </right>
      <top style="thin">
        <color theme="1"/>
      </top>
      <bottom style="thin">
        <color theme="1"/>
      </bottom>
      <diagonal/>
    </border>
    <border>
      <left style="hair">
        <color theme="0" tint="-4.9989318521683403E-2"/>
      </left>
      <right style="thin">
        <color auto="1"/>
      </right>
      <top style="thin">
        <color theme="1"/>
      </top>
      <bottom style="thin">
        <color theme="1"/>
      </bottom>
      <diagonal/>
    </border>
    <border>
      <left/>
      <right style="thin">
        <color auto="1"/>
      </right>
      <top/>
      <bottom/>
      <diagonal/>
    </border>
    <border>
      <left style="hair">
        <color theme="0" tint="-4.9989318521683403E-2"/>
      </left>
      <right/>
      <top/>
      <bottom style="thin">
        <color theme="1"/>
      </bottom>
      <diagonal/>
    </border>
    <border>
      <left style="hair">
        <color theme="0" tint="-4.9989318521683403E-2"/>
      </left>
      <right/>
      <top style="thin">
        <color theme="1"/>
      </top>
      <bottom style="thin">
        <color theme="1"/>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theme="2" tint="-0.24994659260841701"/>
      </left>
      <right style="hair">
        <color theme="2" tint="-0.24994659260841701"/>
      </right>
      <top style="hair">
        <color theme="2" tint="-0.24994659260841701"/>
      </top>
      <bottom style="hair">
        <color theme="2" tint="-0.2499465926084170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hair">
        <color theme="0" tint="-0.499984740745262"/>
      </top>
      <bottom/>
      <diagonal/>
    </border>
    <border>
      <left/>
      <right style="hair">
        <color theme="0" tint="-0.499984740745262"/>
      </right>
      <top style="hair">
        <color theme="0" tint="-0.499984740745262"/>
      </top>
      <bottom style="hair">
        <color theme="0" tint="-0.499984740745262"/>
      </bottom>
      <diagonal/>
    </border>
    <border>
      <left style="hair">
        <color theme="2" tint="-0.24994659260841701"/>
      </left>
      <right style="hair">
        <color theme="2" tint="-0.24994659260841701"/>
      </right>
      <top style="hair">
        <color theme="2" tint="-0.24994659260841701"/>
      </top>
      <bottom/>
      <diagonal/>
    </border>
    <border>
      <left style="hair">
        <color theme="2" tint="-0.24994659260841701"/>
      </left>
      <right style="hair">
        <color theme="2" tint="-0.24994659260841701"/>
      </right>
      <top/>
      <bottom/>
      <diagonal/>
    </border>
    <border>
      <left style="hair">
        <color theme="2" tint="-0.24994659260841701"/>
      </left>
      <right style="hair">
        <color theme="2" tint="-0.24994659260841701"/>
      </right>
      <top/>
      <bottom style="hair">
        <color theme="2" tint="-0.24994659260841701"/>
      </bottom>
      <diagonal/>
    </border>
  </borders>
  <cellStyleXfs count="8">
    <xf numFmtId="0" fontId="0" fillId="0" borderId="0"/>
    <xf numFmtId="41"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09">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5" borderId="0" xfId="0" applyFill="1"/>
    <xf numFmtId="0" fontId="0" fillId="6" borderId="0" xfId="0" applyFill="1" applyAlignment="1">
      <alignment horizontal="left" vertical="center" indent="1"/>
    </xf>
    <xf numFmtId="0" fontId="2" fillId="4" borderId="11" xfId="0" applyFont="1" applyFill="1" applyBorder="1" applyAlignment="1">
      <alignment horizontal="center" vertical="center" wrapText="1"/>
    </xf>
    <xf numFmtId="0" fontId="0" fillId="6" borderId="0" xfId="0" applyFill="1" applyAlignment="1">
      <alignment vertical="center"/>
    </xf>
    <xf numFmtId="0" fontId="4" fillId="2" borderId="13" xfId="0" applyFont="1" applyFill="1" applyBorder="1"/>
    <xf numFmtId="0" fontId="4" fillId="2" borderId="14" xfId="0" applyFont="1" applyFill="1" applyBorder="1"/>
    <xf numFmtId="0" fontId="4" fillId="0" borderId="10" xfId="0" applyFont="1" applyBorder="1" applyAlignment="1">
      <alignment vertical="center"/>
    </xf>
    <xf numFmtId="0" fontId="4" fillId="2" borderId="17" xfId="0" applyFont="1" applyFill="1" applyBorder="1"/>
    <xf numFmtId="0" fontId="4" fillId="0" borderId="15" xfId="0" applyFont="1" applyBorder="1" applyAlignment="1">
      <alignment vertical="center"/>
    </xf>
    <xf numFmtId="0" fontId="4" fillId="0" borderId="16" xfId="0" applyFont="1" applyBorder="1" applyAlignment="1"/>
    <xf numFmtId="0" fontId="0" fillId="0" borderId="1" xfId="0" applyBorder="1" applyAlignment="1">
      <alignment vertical="center"/>
    </xf>
    <xf numFmtId="0" fontId="4" fillId="2" borderId="18" xfId="0" applyFont="1" applyFill="1" applyBorder="1"/>
    <xf numFmtId="0" fontId="4" fillId="0" borderId="19" xfId="0" applyFont="1" applyBorder="1" applyAlignment="1">
      <alignment vertical="center"/>
    </xf>
    <xf numFmtId="0" fontId="4" fillId="0" borderId="20" xfId="0" applyFont="1" applyBorder="1" applyAlignment="1"/>
    <xf numFmtId="0" fontId="4" fillId="0" borderId="21" xfId="0" applyFont="1" applyBorder="1" applyAlignment="1"/>
    <xf numFmtId="0" fontId="0" fillId="0" borderId="7" xfId="0" applyBorder="1"/>
    <xf numFmtId="0" fontId="0" fillId="0" borderId="8" xfId="0" applyBorder="1"/>
    <xf numFmtId="0" fontId="0" fillId="0" borderId="3" xfId="0" applyBorder="1"/>
    <xf numFmtId="0" fontId="0" fillId="0" borderId="5" xfId="0" applyBorder="1"/>
    <xf numFmtId="0" fontId="4" fillId="0" borderId="22" xfId="0" applyFont="1" applyBorder="1" applyAlignment="1">
      <alignment vertical="center"/>
    </xf>
    <xf numFmtId="0" fontId="0" fillId="0" borderId="2" xfId="0" applyBorder="1"/>
    <xf numFmtId="0" fontId="0" fillId="0" borderId="0" xfId="0" applyBorder="1"/>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2" borderId="26" xfId="0" applyFont="1" applyFill="1" applyBorder="1"/>
    <xf numFmtId="0" fontId="4" fillId="2" borderId="27" xfId="0" applyFont="1" applyFill="1" applyBorder="1"/>
    <xf numFmtId="0" fontId="4" fillId="2" borderId="28" xfId="0" applyFont="1" applyFill="1" applyBorder="1"/>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7" fillId="0" borderId="0" xfId="0" applyFont="1" applyFill="1" applyAlignment="1">
      <alignment horizontal="center" vertical="center" wrapText="1"/>
    </xf>
    <xf numFmtId="0" fontId="7" fillId="3" borderId="0" xfId="0" applyFont="1" applyFill="1" applyAlignment="1">
      <alignment horizontal="center" vertical="center" wrapText="1"/>
    </xf>
    <xf numFmtId="0" fontId="6" fillId="4"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0" xfId="0" applyFont="1" applyFill="1" applyAlignment="1">
      <alignment horizontal="right" vertical="center" wrapText="1"/>
    </xf>
    <xf numFmtId="0" fontId="7" fillId="3" borderId="0" xfId="0" applyFont="1" applyFill="1" applyAlignment="1">
      <alignment vertical="center" wrapText="1"/>
    </xf>
    <xf numFmtId="167" fontId="7" fillId="3" borderId="0" xfId="0" applyNumberFormat="1" applyFont="1" applyFill="1" applyAlignment="1">
      <alignment horizontal="center" vertical="center" wrapText="1"/>
    </xf>
    <xf numFmtId="38" fontId="7" fillId="0" borderId="32" xfId="0" applyNumberFormat="1" applyFont="1" applyFill="1" applyBorder="1" applyAlignment="1">
      <alignment horizontal="center" vertical="center" wrapText="1"/>
    </xf>
    <xf numFmtId="167" fontId="7" fillId="0" borderId="32" xfId="0" applyNumberFormat="1" applyFont="1" applyFill="1" applyBorder="1" applyAlignment="1">
      <alignment horizontal="center" vertical="center" wrapText="1"/>
    </xf>
    <xf numFmtId="1" fontId="7" fillId="0" borderId="32" xfId="0" applyNumberFormat="1" applyFont="1" applyFill="1" applyBorder="1" applyAlignment="1">
      <alignment horizontal="center" vertical="center" wrapText="1"/>
    </xf>
    <xf numFmtId="165" fontId="7" fillId="0" borderId="32" xfId="2" applyFont="1" applyFill="1" applyBorder="1" applyAlignment="1">
      <alignment horizontal="center" vertical="center" wrapText="1"/>
    </xf>
    <xf numFmtId="0" fontId="6" fillId="4" borderId="39" xfId="0" applyFont="1" applyFill="1" applyBorder="1" applyAlignment="1">
      <alignment horizontal="center" vertical="center" wrapText="1"/>
    </xf>
    <xf numFmtId="0" fontId="4" fillId="0" borderId="0" xfId="0" applyFont="1"/>
    <xf numFmtId="0" fontId="6" fillId="4" borderId="41" xfId="0" applyFont="1" applyFill="1" applyBorder="1" applyAlignment="1">
      <alignment horizontal="center" vertical="center" wrapText="1"/>
    </xf>
    <xf numFmtId="41" fontId="4" fillId="0" borderId="10" xfId="1" applyFont="1" applyBorder="1"/>
    <xf numFmtId="41" fontId="4" fillId="10" borderId="10" xfId="1" applyFont="1" applyFill="1" applyBorder="1"/>
    <xf numFmtId="41" fontId="4" fillId="0" borderId="0" xfId="1" applyFont="1"/>
    <xf numFmtId="0" fontId="4" fillId="10" borderId="10" xfId="0" applyFont="1" applyFill="1" applyBorder="1" applyAlignment="1">
      <alignment horizontal="center"/>
    </xf>
    <xf numFmtId="41" fontId="12" fillId="0" borderId="0" xfId="0" applyNumberFormat="1" applyFont="1"/>
    <xf numFmtId="41" fontId="12" fillId="0" borderId="0" xfId="1" applyFont="1"/>
    <xf numFmtId="41" fontId="4" fillId="12" borderId="0" xfId="0" applyNumberFormat="1" applyFont="1" applyFill="1"/>
    <xf numFmtId="0" fontId="4" fillId="0" borderId="45" xfId="0" applyFont="1" applyBorder="1"/>
    <xf numFmtId="0" fontId="4" fillId="0" borderId="46" xfId="0" applyFont="1" applyBorder="1"/>
    <xf numFmtId="41" fontId="4" fillId="0" borderId="46" xfId="1" applyFont="1" applyBorder="1"/>
    <xf numFmtId="3" fontId="4" fillId="0" borderId="46" xfId="0" applyNumberFormat="1" applyFont="1" applyBorder="1"/>
    <xf numFmtId="41" fontId="4" fillId="0" borderId="47" xfId="1" applyFont="1" applyBorder="1"/>
    <xf numFmtId="0" fontId="4" fillId="0" borderId="48" xfId="0" applyFont="1" applyBorder="1"/>
    <xf numFmtId="0" fontId="4" fillId="11" borderId="49" xfId="0" applyFont="1" applyFill="1" applyBorder="1"/>
    <xf numFmtId="0" fontId="4" fillId="0" borderId="49" xfId="0" applyFont="1" applyBorder="1"/>
    <xf numFmtId="41" fontId="4" fillId="0" borderId="49" xfId="1" applyFont="1" applyBorder="1"/>
    <xf numFmtId="41" fontId="4" fillId="0" borderId="50" xfId="1" applyFont="1" applyBorder="1"/>
    <xf numFmtId="0" fontId="4" fillId="0" borderId="49" xfId="0" quotePrefix="1" applyFont="1" applyBorder="1"/>
    <xf numFmtId="0" fontId="4" fillId="11" borderId="46" xfId="0" quotePrefix="1" applyFont="1" applyFill="1" applyBorder="1"/>
    <xf numFmtId="41" fontId="4" fillId="2" borderId="49" xfId="1" applyFont="1" applyFill="1" applyBorder="1"/>
    <xf numFmtId="41" fontId="4" fillId="12" borderId="10" xfId="1" applyFont="1" applyFill="1" applyBorder="1"/>
    <xf numFmtId="41" fontId="4" fillId="0" borderId="52" xfId="1" applyFont="1" applyBorder="1"/>
    <xf numFmtId="41" fontId="4" fillId="0" borderId="53" xfId="1" applyFont="1" applyBorder="1"/>
    <xf numFmtId="165" fontId="0" fillId="0" borderId="0" xfId="0" applyNumberFormat="1"/>
    <xf numFmtId="165" fontId="0" fillId="0" borderId="0" xfId="2" applyFont="1"/>
    <xf numFmtId="0" fontId="0" fillId="0" borderId="0" xfId="0" pivotButton="1"/>
    <xf numFmtId="0" fontId="0" fillId="0" borderId="0" xfId="0" applyAlignment="1">
      <alignment horizontal="left"/>
    </xf>
    <xf numFmtId="0" fontId="0" fillId="0" borderId="0" xfId="0" applyFill="1" applyAlignment="1">
      <alignment horizontal="center"/>
    </xf>
    <xf numFmtId="0" fontId="0" fillId="13" borderId="9" xfId="0" applyFill="1" applyBorder="1" applyAlignment="1">
      <alignment horizontal="center"/>
    </xf>
    <xf numFmtId="0" fontId="0" fillId="13" borderId="55" xfId="0" applyFill="1" applyBorder="1" applyAlignment="1">
      <alignment horizontal="left" indent="1"/>
    </xf>
    <xf numFmtId="165" fontId="0" fillId="13" borderId="55" xfId="2" applyFont="1" applyFill="1" applyBorder="1"/>
    <xf numFmtId="9" fontId="15" fillId="13" borderId="56" xfId="6" applyFont="1" applyFill="1" applyBorder="1"/>
    <xf numFmtId="0" fontId="16" fillId="14" borderId="11" xfId="0" applyFont="1" applyFill="1" applyBorder="1" applyAlignment="1">
      <alignment horizontal="center"/>
    </xf>
    <xf numFmtId="0" fontId="16" fillId="14" borderId="0" xfId="0" applyFont="1" applyFill="1" applyBorder="1" applyAlignment="1">
      <alignment horizontal="left" indent="1"/>
    </xf>
    <xf numFmtId="165" fontId="16" fillId="14" borderId="0" xfId="2" applyFont="1" applyFill="1" applyBorder="1"/>
    <xf numFmtId="9" fontId="14" fillId="14" borderId="51" xfId="6" applyFont="1" applyFill="1" applyBorder="1"/>
    <xf numFmtId="0" fontId="0" fillId="2" borderId="57" xfId="0" applyFill="1" applyBorder="1" applyAlignment="1">
      <alignment horizontal="center"/>
    </xf>
    <xf numFmtId="0" fontId="0" fillId="2" borderId="54" xfId="0" applyFill="1" applyBorder="1" applyAlignment="1">
      <alignment horizontal="left" indent="1"/>
    </xf>
    <xf numFmtId="165" fontId="0" fillId="2" borderId="54" xfId="2" applyFont="1" applyFill="1" applyBorder="1"/>
    <xf numFmtId="9" fontId="15" fillId="2" borderId="58" xfId="6" applyFont="1" applyFill="1" applyBorder="1"/>
    <xf numFmtId="0" fontId="15" fillId="2" borderId="54" xfId="0" applyFont="1" applyFill="1" applyBorder="1" applyAlignment="1">
      <alignment horizontal="center"/>
    </xf>
    <xf numFmtId="0" fontId="15" fillId="2" borderId="54" xfId="0" applyFont="1" applyFill="1" applyBorder="1" applyAlignment="1">
      <alignment horizontal="left" indent="1"/>
    </xf>
    <xf numFmtId="165" fontId="15" fillId="2" borderId="54" xfId="2" applyFont="1" applyFill="1" applyBorder="1"/>
    <xf numFmtId="9" fontId="15" fillId="2" borderId="54" xfId="0" applyNumberFormat="1" applyFont="1" applyFill="1" applyBorder="1"/>
    <xf numFmtId="0" fontId="15" fillId="2" borderId="0" xfId="0" applyFont="1" applyFill="1"/>
    <xf numFmtId="165" fontId="15" fillId="2" borderId="0" xfId="2" applyFont="1" applyFill="1"/>
    <xf numFmtId="165" fontId="0" fillId="2" borderId="0" xfId="2" applyFont="1" applyFill="1"/>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vertical="center"/>
    </xf>
    <xf numFmtId="165" fontId="4" fillId="0" borderId="0" xfId="0" applyNumberFormat="1" applyFont="1"/>
    <xf numFmtId="0" fontId="4" fillId="0" borderId="0" xfId="0" applyFont="1" applyAlignment="1">
      <alignment horizontal="left" vertical="center" indent="1"/>
    </xf>
    <xf numFmtId="0" fontId="4" fillId="0" borderId="0" xfId="0" applyFont="1" applyAlignment="1">
      <alignment horizontal="left" indent="1"/>
    </xf>
    <xf numFmtId="0" fontId="4" fillId="0" borderId="59" xfId="0" applyFont="1" applyBorder="1" applyAlignment="1">
      <alignment horizontal="center" vertical="center"/>
    </xf>
    <xf numFmtId="0" fontId="4" fillId="0" borderId="59" xfId="0" applyFont="1" applyBorder="1" applyAlignment="1">
      <alignment horizontal="center" vertical="center" wrapText="1"/>
    </xf>
    <xf numFmtId="0" fontId="4" fillId="0" borderId="59" xfId="0" applyFont="1" applyBorder="1" applyAlignment="1">
      <alignment horizontal="left" vertical="center" wrapText="1" indent="1"/>
    </xf>
    <xf numFmtId="165" fontId="4" fillId="0" borderId="59" xfId="2" applyFont="1" applyBorder="1" applyAlignment="1">
      <alignment horizontal="center" vertical="center" wrapText="1"/>
    </xf>
    <xf numFmtId="0" fontId="4" fillId="9" borderId="59" xfId="0" applyFont="1" applyFill="1" applyBorder="1" applyAlignment="1">
      <alignment horizontal="center" vertical="center" wrapText="1"/>
    </xf>
    <xf numFmtId="165" fontId="4" fillId="0" borderId="59" xfId="2" applyFont="1" applyBorder="1" applyAlignment="1">
      <alignment vertical="center"/>
    </xf>
    <xf numFmtId="0" fontId="4" fillId="0" borderId="59" xfId="0" quotePrefix="1" applyFont="1" applyBorder="1" applyAlignment="1">
      <alignment horizontal="left" vertical="center" wrapText="1" indent="1"/>
    </xf>
    <xf numFmtId="0" fontId="4" fillId="0" borderId="59" xfId="0" applyFont="1" applyBorder="1" applyAlignment="1">
      <alignment horizontal="left" wrapText="1" indent="1"/>
    </xf>
    <xf numFmtId="165" fontId="4" fillId="0" borderId="59" xfId="2" applyFont="1" applyBorder="1" applyAlignment="1">
      <alignment horizontal="center" vertical="center"/>
    </xf>
    <xf numFmtId="0" fontId="4" fillId="0" borderId="59" xfId="0" applyFont="1" applyBorder="1" applyAlignment="1">
      <alignment vertical="center" wrapText="1"/>
    </xf>
    <xf numFmtId="0" fontId="4" fillId="0" borderId="59" xfId="0" applyFont="1" applyBorder="1" applyAlignment="1">
      <alignment horizontal="left" vertical="center" indent="1"/>
    </xf>
    <xf numFmtId="0" fontId="4" fillId="0" borderId="59" xfId="0" applyFont="1" applyBorder="1" applyAlignment="1">
      <alignment vertical="center"/>
    </xf>
    <xf numFmtId="0" fontId="4" fillId="9" borderId="59" xfId="0" applyFont="1" applyFill="1" applyBorder="1" applyAlignment="1">
      <alignment vertical="center"/>
    </xf>
    <xf numFmtId="0" fontId="18" fillId="13" borderId="59" xfId="0" applyFont="1" applyFill="1" applyBorder="1" applyAlignment="1">
      <alignment horizontal="center" vertical="center"/>
    </xf>
    <xf numFmtId="165" fontId="0" fillId="15" borderId="0" xfId="2" applyFont="1" applyFill="1"/>
    <xf numFmtId="165" fontId="0" fillId="2" borderId="0" xfId="0" applyNumberFormat="1" applyFill="1"/>
    <xf numFmtId="0" fontId="0" fillId="0" borderId="60" xfId="0" applyBorder="1" applyAlignment="1">
      <alignment horizontal="center"/>
    </xf>
    <xf numFmtId="165" fontId="0" fillId="0" borderId="60" xfId="2" applyFont="1" applyBorder="1"/>
    <xf numFmtId="165" fontId="0" fillId="15" borderId="60" xfId="2" applyFont="1" applyFill="1" applyBorder="1"/>
    <xf numFmtId="165" fontId="0" fillId="13" borderId="60" xfId="0" applyNumberFormat="1" applyFill="1" applyBorder="1"/>
    <xf numFmtId="0" fontId="0" fillId="2" borderId="0" xfId="0" applyFill="1" applyAlignment="1">
      <alignment horizontal="center"/>
    </xf>
    <xf numFmtId="0" fontId="0" fillId="15" borderId="0" xfId="0" applyFill="1" applyAlignment="1">
      <alignment horizontal="center"/>
    </xf>
    <xf numFmtId="165" fontId="0" fillId="15" borderId="0" xfId="0" applyNumberFormat="1" applyFill="1"/>
    <xf numFmtId="0" fontId="0" fillId="15" borderId="0" xfId="0" applyFill="1" applyAlignment="1">
      <alignment horizontal="center" vertical="center"/>
    </xf>
    <xf numFmtId="164" fontId="0" fillId="0" borderId="0" xfId="0" applyNumberFormat="1"/>
    <xf numFmtId="41" fontId="0" fillId="0" borderId="0" xfId="1" applyFont="1"/>
    <xf numFmtId="41" fontId="0" fillId="0" borderId="0" xfId="0" applyNumberFormat="1"/>
    <xf numFmtId="41" fontId="17" fillId="2" borderId="7" xfId="0" applyNumberFormat="1" applyFont="1" applyFill="1" applyBorder="1"/>
    <xf numFmtId="165" fontId="4" fillId="8" borderId="59" xfId="2" applyFont="1" applyFill="1" applyBorder="1" applyAlignment="1">
      <alignment vertical="center"/>
    </xf>
    <xf numFmtId="3" fontId="7" fillId="0" borderId="32" xfId="0" applyNumberFormat="1" applyFont="1" applyFill="1" applyBorder="1" applyAlignment="1">
      <alignment horizontal="center" vertical="center" wrapText="1"/>
    </xf>
    <xf numFmtId="0" fontId="0" fillId="0" borderId="0" xfId="0" applyFill="1"/>
    <xf numFmtId="0" fontId="7" fillId="16" borderId="32" xfId="0" applyFont="1" applyFill="1" applyBorder="1" applyAlignment="1">
      <alignment horizontal="center" vertical="center" wrapText="1"/>
    </xf>
    <xf numFmtId="0" fontId="11" fillId="16" borderId="32" xfId="0" applyFont="1" applyFill="1" applyBorder="1" applyAlignment="1">
      <alignment horizontal="center" vertical="center" wrapText="1"/>
    </xf>
    <xf numFmtId="0" fontId="8" fillId="16" borderId="32" xfId="0" applyFont="1" applyFill="1" applyBorder="1" applyAlignment="1">
      <alignment horizontal="center" vertical="center" wrapText="1"/>
    </xf>
    <xf numFmtId="167" fontId="7" fillId="16" borderId="32" xfId="0" applyNumberFormat="1" applyFont="1" applyFill="1" applyBorder="1" applyAlignment="1">
      <alignment horizontal="center" vertical="center" wrapText="1"/>
    </xf>
    <xf numFmtId="1" fontId="7" fillId="16" borderId="32" xfId="0" quotePrefix="1" applyNumberFormat="1" applyFont="1" applyFill="1" applyBorder="1" applyAlignment="1">
      <alignment horizontal="center" vertical="center" wrapText="1"/>
    </xf>
    <xf numFmtId="0" fontId="7" fillId="16" borderId="32" xfId="0" quotePrefix="1" applyFont="1" applyFill="1" applyBorder="1" applyAlignment="1">
      <alignment horizontal="center" vertical="center" wrapText="1"/>
    </xf>
    <xf numFmtId="172" fontId="7" fillId="16" borderId="32" xfId="0" applyNumberFormat="1" applyFont="1" applyFill="1" applyBorder="1" applyAlignment="1">
      <alignment vertical="center" wrapText="1"/>
    </xf>
    <xf numFmtId="169" fontId="7" fillId="16" borderId="32" xfId="0" applyNumberFormat="1" applyFont="1" applyFill="1" applyBorder="1" applyAlignment="1">
      <alignment horizontal="center" vertical="center" wrapText="1"/>
    </xf>
    <xf numFmtId="0" fontId="4" fillId="16" borderId="32" xfId="0" applyFont="1" applyFill="1" applyBorder="1" applyAlignment="1">
      <alignment horizontal="center" vertical="center" wrapText="1"/>
    </xf>
    <xf numFmtId="168" fontId="7" fillId="16" borderId="32" xfId="0" applyNumberFormat="1" applyFont="1" applyFill="1" applyBorder="1" applyAlignment="1">
      <alignment horizontal="center" vertical="center" wrapText="1"/>
    </xf>
    <xf numFmtId="0" fontId="7" fillId="16" borderId="44" xfId="0" applyFont="1" applyFill="1" applyBorder="1" applyAlignment="1">
      <alignment horizontal="center" vertical="center" wrapText="1"/>
    </xf>
    <xf numFmtId="1" fontId="7" fillId="16" borderId="44" xfId="0" applyNumberFormat="1" applyFont="1" applyFill="1" applyBorder="1" applyAlignment="1">
      <alignment horizontal="center" vertical="center" wrapText="1"/>
    </xf>
    <xf numFmtId="171" fontId="4" fillId="16" borderId="44" xfId="0" applyNumberFormat="1" applyFont="1" applyFill="1" applyBorder="1" applyAlignment="1">
      <alignment horizontal="center" vertical="center" wrapText="1"/>
    </xf>
    <xf numFmtId="171" fontId="7" fillId="16" borderId="44" xfId="0" applyNumberFormat="1" applyFont="1" applyFill="1" applyBorder="1" applyAlignment="1">
      <alignment horizontal="center" vertical="center" wrapText="1"/>
    </xf>
    <xf numFmtId="171" fontId="7" fillId="16" borderId="44" xfId="0" applyNumberFormat="1" applyFont="1" applyFill="1" applyBorder="1" applyAlignment="1">
      <alignment horizontal="right" vertical="center" wrapText="1"/>
    </xf>
    <xf numFmtId="170" fontId="7" fillId="16" borderId="32" xfId="2" applyNumberFormat="1" applyFont="1" applyFill="1" applyBorder="1" applyAlignment="1">
      <alignment horizontal="center" vertical="center" wrapText="1"/>
    </xf>
    <xf numFmtId="165" fontId="7" fillId="16" borderId="32" xfId="2" applyFont="1" applyFill="1" applyBorder="1" applyAlignment="1">
      <alignment horizontal="center" vertical="center" wrapText="1"/>
    </xf>
    <xf numFmtId="38" fontId="7" fillId="16" borderId="32" xfId="0" applyNumberFormat="1" applyFont="1" applyFill="1" applyBorder="1" applyAlignment="1">
      <alignment horizontal="center" vertical="center" wrapText="1"/>
    </xf>
    <xf numFmtId="0" fontId="7" fillId="16" borderId="42" xfId="0" applyFont="1" applyFill="1" applyBorder="1" applyAlignment="1">
      <alignment horizontal="center" vertical="center" wrapText="1"/>
    </xf>
    <xf numFmtId="0" fontId="4" fillId="16" borderId="0" xfId="0" applyFont="1" applyFill="1"/>
    <xf numFmtId="0" fontId="7" fillId="16" borderId="0" xfId="0" applyFont="1" applyFill="1" applyAlignment="1">
      <alignment horizontal="center" vertical="center" wrapText="1"/>
    </xf>
    <xf numFmtId="167" fontId="7" fillId="16" borderId="44" xfId="0" quotePrefix="1" applyNumberFormat="1" applyFont="1" applyFill="1" applyBorder="1" applyAlignment="1">
      <alignment horizontal="center" vertical="center" wrapText="1"/>
    </xf>
    <xf numFmtId="0" fontId="7" fillId="16" borderId="32" xfId="0" applyFont="1" applyFill="1" applyBorder="1" applyAlignment="1">
      <alignment horizontal="left" vertical="center" wrapText="1"/>
    </xf>
    <xf numFmtId="0" fontId="7" fillId="16" borderId="33" xfId="0" applyFont="1" applyFill="1" applyBorder="1" applyAlignment="1">
      <alignment horizontal="center" vertical="center" wrapText="1"/>
    </xf>
    <xf numFmtId="167" fontId="7" fillId="16" borderId="33" xfId="0" applyNumberFormat="1" applyFont="1" applyFill="1" applyBorder="1" applyAlignment="1">
      <alignment horizontal="center" vertical="center" wrapText="1"/>
    </xf>
    <xf numFmtId="0" fontId="7" fillId="16" borderId="33" xfId="0" quotePrefix="1" applyFont="1" applyFill="1" applyBorder="1" applyAlignment="1">
      <alignment horizontal="center" vertical="center" wrapText="1"/>
    </xf>
    <xf numFmtId="0" fontId="4" fillId="16" borderId="44" xfId="0" applyFont="1" applyFill="1" applyBorder="1" applyAlignment="1">
      <alignment horizontal="center" vertical="center" wrapText="1"/>
    </xf>
    <xf numFmtId="1" fontId="4" fillId="16" borderId="44" xfId="0" applyNumberFormat="1" applyFont="1" applyFill="1" applyBorder="1" applyAlignment="1">
      <alignment horizontal="center" vertical="center" wrapText="1"/>
    </xf>
    <xf numFmtId="168" fontId="7" fillId="3" borderId="0" xfId="0" applyNumberFormat="1" applyFont="1" applyFill="1" applyAlignment="1">
      <alignment horizontal="right" vertical="center" wrapText="1"/>
    </xf>
    <xf numFmtId="168" fontId="7" fillId="3" borderId="0" xfId="0" applyNumberFormat="1" applyFont="1" applyFill="1" applyAlignment="1">
      <alignment horizontal="center" vertical="center" wrapText="1"/>
    </xf>
    <xf numFmtId="169" fontId="7" fillId="3" borderId="0" xfId="0" applyNumberFormat="1" applyFont="1" applyFill="1" applyAlignment="1">
      <alignment horizontal="center" vertical="center" wrapText="1"/>
    </xf>
    <xf numFmtId="173" fontId="0" fillId="0" borderId="0" xfId="7" applyNumberFormat="1" applyFont="1"/>
    <xf numFmtId="173" fontId="0" fillId="0" borderId="0" xfId="0" applyNumberFormat="1"/>
    <xf numFmtId="0" fontId="7" fillId="16" borderId="43" xfId="0" applyFont="1" applyFill="1" applyBorder="1" applyAlignment="1">
      <alignment horizontal="center" vertical="center" wrapText="1"/>
    </xf>
    <xf numFmtId="174" fontId="7" fillId="16" borderId="32" xfId="0" applyNumberFormat="1" applyFont="1" applyFill="1" applyBorder="1" applyAlignment="1">
      <alignment horizontal="center" vertical="center" wrapText="1"/>
    </xf>
    <xf numFmtId="165" fontId="7" fillId="16" borderId="32" xfId="2" applyNumberFormat="1" applyFont="1" applyFill="1" applyBorder="1" applyAlignment="1">
      <alignment horizontal="center" vertical="center" wrapText="1"/>
    </xf>
    <xf numFmtId="0" fontId="7" fillId="16" borderId="62" xfId="0" applyFont="1" applyFill="1" applyBorder="1" applyAlignment="1">
      <alignment horizontal="center" vertical="center" wrapText="1"/>
    </xf>
    <xf numFmtId="16" fontId="7" fillId="0" borderId="32" xfId="0" applyNumberFormat="1"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2" xfId="0" applyFont="1" applyFill="1" applyBorder="1" applyAlignment="1">
      <alignment horizontal="center" vertical="center" wrapText="1"/>
    </xf>
    <xf numFmtId="165" fontId="7" fillId="0" borderId="33" xfId="2"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34" xfId="0" applyFont="1" applyFill="1" applyBorder="1" applyAlignment="1">
      <alignment horizontal="center" vertical="center" wrapText="1"/>
    </xf>
    <xf numFmtId="170" fontId="7" fillId="0" borderId="32"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22" fillId="3" borderId="61" xfId="0" applyFont="1" applyFill="1" applyBorder="1" applyAlignment="1">
      <alignment horizontal="left" vertical="top" wrapText="1" indent="1"/>
    </xf>
    <xf numFmtId="0" fontId="7" fillId="16" borderId="33" xfId="0" applyFont="1" applyFill="1" applyBorder="1" applyAlignment="1">
      <alignment horizontal="center" vertical="center" wrapText="1"/>
    </xf>
    <xf numFmtId="0" fontId="7" fillId="16" borderId="39" xfId="0" applyFont="1" applyFill="1" applyBorder="1" applyAlignment="1">
      <alignment horizontal="center" vertical="center" wrapText="1"/>
    </xf>
    <xf numFmtId="0" fontId="7" fillId="16" borderId="63" xfId="0" applyFont="1" applyFill="1" applyBorder="1" applyAlignment="1">
      <alignment horizontal="center" vertical="center" wrapText="1"/>
    </xf>
    <xf numFmtId="0" fontId="7" fillId="16" borderId="64" xfId="0" applyFont="1" applyFill="1" applyBorder="1" applyAlignment="1">
      <alignment horizontal="center" vertical="center" wrapText="1"/>
    </xf>
    <xf numFmtId="0" fontId="7" fillId="16" borderId="65" xfId="0" applyFont="1" applyFill="1" applyBorder="1" applyAlignment="1">
      <alignment horizontal="center" vertical="center" wrapText="1"/>
    </xf>
    <xf numFmtId="0" fontId="7" fillId="16" borderId="43"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7" fillId="3" borderId="32" xfId="0" applyFont="1" applyFill="1" applyBorder="1" applyAlignment="1">
      <alignment horizontal="left" vertical="center" wrapText="1"/>
    </xf>
    <xf numFmtId="0" fontId="6" fillId="7" borderId="40" xfId="0" applyFont="1" applyFill="1" applyBorder="1" applyAlignment="1">
      <alignment horizontal="center" vertical="center" wrapText="1"/>
    </xf>
    <xf numFmtId="0" fontId="7" fillId="16" borderId="61" xfId="0" applyFont="1" applyFill="1" applyBorder="1" applyAlignment="1">
      <alignment horizontal="center" vertical="center" wrapText="1"/>
    </xf>
    <xf numFmtId="0" fontId="7" fillId="16" borderId="0" xfId="0" applyFont="1" applyFill="1" applyAlignment="1">
      <alignment horizontal="center" vertical="center" wrapText="1"/>
    </xf>
    <xf numFmtId="0" fontId="7" fillId="16" borderId="36" xfId="0" applyFont="1" applyFill="1" applyBorder="1" applyAlignment="1">
      <alignment horizontal="center" vertical="center" wrapText="1"/>
    </xf>
    <xf numFmtId="0" fontId="7" fillId="16" borderId="33" xfId="0" quotePrefix="1" applyFont="1" applyFill="1" applyBorder="1" applyAlignment="1">
      <alignment horizontal="center" vertical="center" wrapText="1"/>
    </xf>
    <xf numFmtId="0" fontId="4" fillId="0" borderId="0" xfId="0" applyFont="1" applyAlignment="1">
      <alignment horizontal="center"/>
    </xf>
    <xf numFmtId="0" fontId="4" fillId="9" borderId="59" xfId="0" applyFont="1" applyFill="1" applyBorder="1" applyAlignment="1">
      <alignment horizontal="center" vertical="center" wrapText="1"/>
    </xf>
    <xf numFmtId="0" fontId="4" fillId="0" borderId="59" xfId="0" applyFont="1" applyBorder="1" applyAlignment="1">
      <alignment horizontal="left" vertical="center" wrapText="1" indent="1"/>
    </xf>
    <xf numFmtId="0" fontId="4" fillId="0" borderId="59" xfId="0" applyFont="1" applyBorder="1" applyAlignment="1">
      <alignment horizontal="center" vertical="center" wrapText="1"/>
    </xf>
  </cellXfs>
  <cellStyles count="8">
    <cellStyle name="Millares [0]" xfId="1" builtinId="6"/>
    <cellStyle name="Moneda" xfId="7" builtinId="4"/>
    <cellStyle name="Moneda [0]" xfId="2" builtinId="7"/>
    <cellStyle name="Moneda 12" xfId="5" xr:uid="{00000000-0005-0000-0000-000003000000}"/>
    <cellStyle name="Moneda 16" xfId="3" xr:uid="{00000000-0005-0000-0000-000004000000}"/>
    <cellStyle name="Moneda 17" xfId="4" xr:uid="{00000000-0005-0000-0000-000005000000}"/>
    <cellStyle name="Normal" xfId="0" builtinId="0"/>
    <cellStyle name="Porcentaje" xfId="6"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5" formatCode="_-&quot;$&quot;* #,##0_-;\-&quot;$&quot;* #,##0_-;_-&quot;$&quot;* &quot;-&quot;_-;_-@_-"/>
    </dxf>
    <dxf>
      <numFmt numFmtId="165" formatCode="_-&quot;$&quot;* #,##0_-;\-&quot;$&quot;* #,##0_-;_-&quot;$&quot;* &quot;-&quot;_-;_-@_-"/>
    </dxf>
  </dxfs>
  <tableStyles count="0" defaultTableStyle="TableStyleMedium2" defaultPivotStyle="PivotStyleLight16"/>
  <colors>
    <mruColors>
      <color rgb="FF99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Hoja1!$D$5</c:f>
              <c:strCache>
                <c:ptCount val="1"/>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Hoja1!$C$6:$C$12</c:f>
              <c:strCache>
                <c:ptCount val="7"/>
                <c:pt idx="0">
                  <c:v>Apropiación</c:v>
                </c:pt>
                <c:pt idx="1">
                  <c:v>Formación</c:v>
                </c:pt>
                <c:pt idx="2">
                  <c:v>Capacidades</c:v>
                </c:pt>
                <c:pt idx="3">
                  <c:v>Innovación</c:v>
                </c:pt>
                <c:pt idx="4">
                  <c:v>Movilidad</c:v>
                </c:pt>
                <c:pt idx="5">
                  <c:v>Programas y proyectos</c:v>
                </c:pt>
                <c:pt idx="6">
                  <c:v>vocaciones</c:v>
                </c:pt>
              </c:strCache>
            </c:strRef>
          </c:cat>
          <c:val>
            <c:numRef>
              <c:f>Hoja1!$D$6:$D$12</c:f>
              <c:numCache>
                <c:formatCode>General</c:formatCode>
                <c:ptCount val="7"/>
                <c:pt idx="0">
                  <c:v>3</c:v>
                </c:pt>
                <c:pt idx="1">
                  <c:v>7</c:v>
                </c:pt>
                <c:pt idx="2">
                  <c:v>1</c:v>
                </c:pt>
                <c:pt idx="3">
                  <c:v>13</c:v>
                </c:pt>
                <c:pt idx="4">
                  <c:v>1</c:v>
                </c:pt>
                <c:pt idx="5">
                  <c:v>14</c:v>
                </c:pt>
                <c:pt idx="6">
                  <c:v>5</c:v>
                </c:pt>
              </c:numCache>
            </c:numRef>
          </c:val>
          <c:extLst>
            <c:ext xmlns:c16="http://schemas.microsoft.com/office/drawing/2014/chart" uri="{C3380CC4-5D6E-409C-BE32-E72D297353CC}">
              <c16:uniqueId val="{00000000-0B43-4315-8846-F0ED8EDCBDD0}"/>
            </c:ext>
          </c:extLst>
        </c:ser>
        <c:dLbls>
          <c:showLegendKey val="0"/>
          <c:showVal val="1"/>
          <c:showCatName val="0"/>
          <c:showSerName val="0"/>
          <c:showPercent val="0"/>
          <c:showBubbleSize val="0"/>
        </c:dLbls>
        <c:gapWidth val="150"/>
        <c:shape val="box"/>
        <c:axId val="1006768015"/>
        <c:axId val="1006770511"/>
        <c:axId val="0"/>
      </c:bar3DChart>
      <c:catAx>
        <c:axId val="100676801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6770511"/>
        <c:crosses val="autoZero"/>
        <c:auto val="1"/>
        <c:lblAlgn val="ctr"/>
        <c:lblOffset val="100"/>
        <c:noMultiLvlLbl val="0"/>
      </c:catAx>
      <c:valAx>
        <c:axId val="10067705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67680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 de mecanismos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1"/>
            <c:invertIfNegative val="0"/>
            <c:bubble3D val="0"/>
            <c:spPr>
              <a:solidFill>
                <a:schemeClr val="accent6"/>
              </a:solidFill>
              <a:ln>
                <a:solidFill>
                  <a:schemeClr val="accent6"/>
                </a:solidFill>
              </a:ln>
              <a:effectLst/>
              <a:sp3d>
                <a:contourClr>
                  <a:schemeClr val="accent6"/>
                </a:contourClr>
              </a:sp3d>
            </c:spPr>
            <c:extLst>
              <c:ext xmlns:c16="http://schemas.microsoft.com/office/drawing/2014/chart" uri="{C3380CC4-5D6E-409C-BE32-E72D297353CC}">
                <c16:uniqueId val="{00000002-0B3D-40BC-B785-09E7815639E3}"/>
              </c:ext>
            </c:extLst>
          </c:dPt>
          <c:dLbls>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accen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Hoja1!$C$22:$C$23</c:f>
              <c:strCache>
                <c:ptCount val="2"/>
                <c:pt idx="0">
                  <c:v>Invitación </c:v>
                </c:pt>
                <c:pt idx="1">
                  <c:v>Convocatoria </c:v>
                </c:pt>
              </c:strCache>
            </c:strRef>
          </c:cat>
          <c:val>
            <c:numRef>
              <c:f>Hoja1!$D$22:$D$23</c:f>
              <c:numCache>
                <c:formatCode>General</c:formatCode>
                <c:ptCount val="2"/>
                <c:pt idx="0">
                  <c:v>4</c:v>
                </c:pt>
                <c:pt idx="1">
                  <c:v>40</c:v>
                </c:pt>
              </c:numCache>
            </c:numRef>
          </c:val>
          <c:extLst>
            <c:ext xmlns:c16="http://schemas.microsoft.com/office/drawing/2014/chart" uri="{C3380CC4-5D6E-409C-BE32-E72D297353CC}">
              <c16:uniqueId val="{00000000-0B3D-40BC-B785-09E7815639E3}"/>
            </c:ext>
          </c:extLst>
        </c:ser>
        <c:dLbls>
          <c:showLegendKey val="0"/>
          <c:showVal val="1"/>
          <c:showCatName val="0"/>
          <c:showSerName val="0"/>
          <c:showPercent val="0"/>
          <c:showBubbleSize val="0"/>
        </c:dLbls>
        <c:gapWidth val="150"/>
        <c:shape val="box"/>
        <c:axId val="1006770095"/>
        <c:axId val="1006765103"/>
        <c:axId val="0"/>
      </c:bar3DChart>
      <c:catAx>
        <c:axId val="1006770095"/>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1006765103"/>
        <c:crosses val="autoZero"/>
        <c:auto val="1"/>
        <c:lblAlgn val="ctr"/>
        <c:lblOffset val="100"/>
        <c:noMultiLvlLbl val="0"/>
      </c:catAx>
      <c:valAx>
        <c:axId val="1006765103"/>
        <c:scaling>
          <c:orientation val="minMax"/>
        </c:scaling>
        <c:delete val="1"/>
        <c:axPos val="l"/>
        <c:numFmt formatCode="General" sourceLinked="1"/>
        <c:majorTickMark val="out"/>
        <c:minorTickMark val="none"/>
        <c:tickLblPos val="nextTo"/>
        <c:crossAx val="10067700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Fuentes</a:t>
            </a:r>
            <a:r>
              <a:rPr lang="en-US" baseline="0"/>
              <a:t> de financiación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Hoja1!$C$40</c:f>
              <c:strCache>
                <c:ptCount val="1"/>
                <c:pt idx="0">
                  <c:v>Aliados estratégicos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Hoja1!$D$40</c:f>
              <c:numCache>
                <c:formatCode>General</c:formatCode>
                <c:ptCount val="1"/>
                <c:pt idx="0">
                  <c:v>13</c:v>
                </c:pt>
              </c:numCache>
            </c:numRef>
          </c:val>
          <c:extLst>
            <c:ext xmlns:c16="http://schemas.microsoft.com/office/drawing/2014/chart" uri="{C3380CC4-5D6E-409C-BE32-E72D297353CC}">
              <c16:uniqueId val="{00000000-E291-4908-BE31-7406A95DEEDB}"/>
            </c:ext>
          </c:extLst>
        </c:ser>
        <c:ser>
          <c:idx val="1"/>
          <c:order val="1"/>
          <c:tx>
            <c:strRef>
              <c:f>Hoja1!$C$41</c:f>
              <c:strCache>
                <c:ptCount val="1"/>
                <c:pt idx="0">
                  <c:v>Minciencias</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Hoja1!$D$41</c:f>
              <c:numCache>
                <c:formatCode>General</c:formatCode>
                <c:ptCount val="1"/>
                <c:pt idx="0">
                  <c:v>24</c:v>
                </c:pt>
              </c:numCache>
            </c:numRef>
          </c:val>
          <c:extLst>
            <c:ext xmlns:c16="http://schemas.microsoft.com/office/drawing/2014/chart" uri="{C3380CC4-5D6E-409C-BE32-E72D297353CC}">
              <c16:uniqueId val="{00000001-E291-4908-BE31-7406A95DEEDB}"/>
            </c:ext>
          </c:extLst>
        </c:ser>
        <c:ser>
          <c:idx val="2"/>
          <c:order val="2"/>
          <c:tx>
            <c:strRef>
              <c:f>Hoja1!$C$42</c:f>
              <c:strCache>
                <c:ptCount val="1"/>
                <c:pt idx="0">
                  <c:v>Beneficios tributarios</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Hoja1!$D$42</c:f>
              <c:numCache>
                <c:formatCode>General</c:formatCode>
                <c:ptCount val="1"/>
                <c:pt idx="0">
                  <c:v>7</c:v>
                </c:pt>
              </c:numCache>
            </c:numRef>
          </c:val>
          <c:extLst>
            <c:ext xmlns:c16="http://schemas.microsoft.com/office/drawing/2014/chart" uri="{C3380CC4-5D6E-409C-BE32-E72D297353CC}">
              <c16:uniqueId val="{00000002-E291-4908-BE31-7406A95DEEDB}"/>
            </c:ext>
          </c:extLst>
        </c:ser>
        <c:dLbls>
          <c:showLegendKey val="0"/>
          <c:showVal val="1"/>
          <c:showCatName val="0"/>
          <c:showSerName val="0"/>
          <c:showPercent val="0"/>
          <c:showBubbleSize val="0"/>
        </c:dLbls>
        <c:gapWidth val="150"/>
        <c:shape val="box"/>
        <c:axId val="741209023"/>
        <c:axId val="663767039"/>
        <c:axId val="0"/>
      </c:bar3DChart>
      <c:catAx>
        <c:axId val="741209023"/>
        <c:scaling>
          <c:orientation val="minMax"/>
        </c:scaling>
        <c:delete val="1"/>
        <c:axPos val="b"/>
        <c:numFmt formatCode="General" sourceLinked="1"/>
        <c:majorTickMark val="out"/>
        <c:minorTickMark val="none"/>
        <c:tickLblPos val="nextTo"/>
        <c:crossAx val="663767039"/>
        <c:crosses val="autoZero"/>
        <c:auto val="1"/>
        <c:lblAlgn val="ctr"/>
        <c:lblOffset val="100"/>
        <c:noMultiLvlLbl val="0"/>
      </c:catAx>
      <c:valAx>
        <c:axId val="663767039"/>
        <c:scaling>
          <c:orientation val="minMax"/>
        </c:scaling>
        <c:delete val="1"/>
        <c:axPos val="l"/>
        <c:numFmt formatCode="General" sourceLinked="1"/>
        <c:majorTickMark val="out"/>
        <c:minorTickMark val="none"/>
        <c:tickLblPos val="nextTo"/>
        <c:crossAx val="7412090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Recursos financiados</a:t>
            </a:r>
            <a:r>
              <a:rPr lang="en-US" baseline="0"/>
              <a:t> 2022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Hoja1!$C$47</c:f>
              <c:strCache>
                <c:ptCount val="1"/>
                <c:pt idx="0">
                  <c:v>PGN 2022</c:v>
                </c:pt>
              </c:strCache>
            </c:strRef>
          </c:tx>
          <c:spPr>
            <a:solidFill>
              <a:schemeClr val="accent1"/>
            </a:solidFill>
            <a:ln>
              <a:noFill/>
            </a:ln>
            <a:effectLst/>
            <a:sp3d/>
          </c:spPr>
          <c:invertIfNegative val="0"/>
          <c:dLbls>
            <c:dLbl>
              <c:idx val="0"/>
              <c:layout>
                <c:manualLayout>
                  <c:x val="-9.919765834102677E-2"/>
                  <c:y val="-0.166666666666666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D4-4590-B767-AF6AD2D468C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Hoja1!$D$46</c:f>
              <c:numCache>
                <c:formatCode>General</c:formatCode>
                <c:ptCount val="1"/>
              </c:numCache>
            </c:numRef>
          </c:cat>
          <c:val>
            <c:numRef>
              <c:f>Hoja1!$D$47</c:f>
              <c:numCache>
                <c:formatCode>_-"$"\ * #,##0_-;\-"$"\ * #,##0_-;_-"$"\ * "-"??_-;_-@_-</c:formatCode>
                <c:ptCount val="1"/>
                <c:pt idx="0">
                  <c:v>0</c:v>
                </c:pt>
              </c:numCache>
            </c:numRef>
          </c:val>
          <c:extLst>
            <c:ext xmlns:c16="http://schemas.microsoft.com/office/drawing/2014/chart" uri="{C3380CC4-5D6E-409C-BE32-E72D297353CC}">
              <c16:uniqueId val="{00000000-24D4-4590-B767-AF6AD2D468CA}"/>
            </c:ext>
          </c:extLst>
        </c:ser>
        <c:ser>
          <c:idx val="1"/>
          <c:order val="1"/>
          <c:tx>
            <c:strRef>
              <c:f>Hoja1!$C$48</c:f>
              <c:strCache>
                <c:ptCount val="1"/>
                <c:pt idx="0">
                  <c:v>Otras fuentes</c:v>
                </c:pt>
              </c:strCache>
            </c:strRef>
          </c:tx>
          <c:spPr>
            <a:solidFill>
              <a:schemeClr val="accent2"/>
            </a:solidFill>
            <a:ln>
              <a:noFill/>
            </a:ln>
            <a:effectLst/>
            <a:sp3d/>
          </c:spPr>
          <c:invertIfNegative val="0"/>
          <c:dLbls>
            <c:dLbl>
              <c:idx val="0"/>
              <c:layout>
                <c:manualLayout>
                  <c:x val="0"/>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D4-4590-B767-AF6AD2D468C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Hoja1!$D$46</c:f>
              <c:numCache>
                <c:formatCode>General</c:formatCode>
                <c:ptCount val="1"/>
              </c:numCache>
            </c:numRef>
          </c:cat>
          <c:val>
            <c:numRef>
              <c:f>Hoja1!$D$48</c:f>
              <c:numCache>
                <c:formatCode>_-"$"\ * #,##0_-;\-"$"\ * #,##0_-;_-"$"\ * "-"??_-;_-@_-</c:formatCode>
                <c:ptCount val="1"/>
                <c:pt idx="0">
                  <c:v>0</c:v>
                </c:pt>
              </c:numCache>
            </c:numRef>
          </c:val>
          <c:extLst>
            <c:ext xmlns:c16="http://schemas.microsoft.com/office/drawing/2014/chart" uri="{C3380CC4-5D6E-409C-BE32-E72D297353CC}">
              <c16:uniqueId val="{00000001-24D4-4590-B767-AF6AD2D468CA}"/>
            </c:ext>
          </c:extLst>
        </c:ser>
        <c:ser>
          <c:idx val="2"/>
          <c:order val="2"/>
          <c:tx>
            <c:strRef>
              <c:f>Hoja1!$C$49</c:f>
              <c:strCache>
                <c:ptCount val="1"/>
                <c:pt idx="0">
                  <c:v>TOTAL</c:v>
                </c:pt>
              </c:strCache>
            </c:strRef>
          </c:tx>
          <c:spPr>
            <a:solidFill>
              <a:schemeClr val="accent6"/>
            </a:solidFill>
            <a:ln>
              <a:noFill/>
            </a:ln>
            <a:effectLst/>
            <a:sp3d/>
          </c:spPr>
          <c:invertIfNegative val="0"/>
          <c:dLbls>
            <c:dLbl>
              <c:idx val="0"/>
              <c:layout>
                <c:manualLayout>
                  <c:x val="7.1966928600352739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D4-4590-B767-AF6AD2D468C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Hoja1!$D$46</c:f>
              <c:numCache>
                <c:formatCode>General</c:formatCode>
                <c:ptCount val="1"/>
              </c:numCache>
            </c:numRef>
          </c:cat>
          <c:val>
            <c:numRef>
              <c:f>Hoja1!$D$49</c:f>
              <c:numCache>
                <c:formatCode>_-"$"\ * #,##0_-;\-"$"\ * #,##0_-;_-"$"\ * "-"??_-;_-@_-</c:formatCode>
                <c:ptCount val="1"/>
                <c:pt idx="0">
                  <c:v>0</c:v>
                </c:pt>
              </c:numCache>
            </c:numRef>
          </c:val>
          <c:extLst>
            <c:ext xmlns:c16="http://schemas.microsoft.com/office/drawing/2014/chart" uri="{C3380CC4-5D6E-409C-BE32-E72D297353CC}">
              <c16:uniqueId val="{00000002-24D4-4590-B767-AF6AD2D468CA}"/>
            </c:ext>
          </c:extLst>
        </c:ser>
        <c:dLbls>
          <c:showLegendKey val="0"/>
          <c:showVal val="1"/>
          <c:showCatName val="0"/>
          <c:showSerName val="0"/>
          <c:showPercent val="0"/>
          <c:showBubbleSize val="0"/>
        </c:dLbls>
        <c:gapWidth val="150"/>
        <c:shape val="box"/>
        <c:axId val="823339791"/>
        <c:axId val="823343535"/>
        <c:axId val="0"/>
      </c:bar3DChart>
      <c:catAx>
        <c:axId val="82333979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343535"/>
        <c:crosses val="autoZero"/>
        <c:auto val="1"/>
        <c:lblAlgn val="ctr"/>
        <c:lblOffset val="100"/>
        <c:noMultiLvlLbl val="0"/>
      </c:catAx>
      <c:valAx>
        <c:axId val="823343535"/>
        <c:scaling>
          <c:orientation val="minMax"/>
        </c:scaling>
        <c:delete val="1"/>
        <c:axPos val="l"/>
        <c:numFmt formatCode="_-&quot;$&quot;\ * #,##0_-;\-&quot;$&quot;\ * #,##0_-;_-&quot;$&quot;\ * &quot;-&quot;??_-;_-@_-" sourceLinked="1"/>
        <c:majorTickMark val="none"/>
        <c:minorTickMark val="none"/>
        <c:tickLblPos val="nextTo"/>
        <c:crossAx val="8233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400050</xdr:colOff>
      <xdr:row>3</xdr:row>
      <xdr:rowOff>76200</xdr:rowOff>
    </xdr:from>
    <xdr:to>
      <xdr:col>9</xdr:col>
      <xdr:colOff>400050</xdr:colOff>
      <xdr:row>12</xdr:row>
      <xdr:rowOff>95250</xdr:rowOff>
    </xdr:to>
    <xdr:cxnSp macro="">
      <xdr:nvCxnSpPr>
        <xdr:cNvPr id="2" name="AutoShape 4">
          <a:extLst>
            <a:ext uri="{FF2B5EF4-FFF2-40B4-BE49-F238E27FC236}">
              <a16:creationId xmlns:a16="http://schemas.microsoft.com/office/drawing/2014/main" id="{88DD963B-8812-45F2-9BF6-9A50A54F345D}"/>
            </a:ext>
          </a:extLst>
        </xdr:cNvPr>
        <xdr:cNvCxnSpPr>
          <a:cxnSpLocks noChangeShapeType="1"/>
        </xdr:cNvCxnSpPr>
      </xdr:nvCxnSpPr>
      <xdr:spPr bwMode="auto">
        <a:xfrm>
          <a:off x="5334000" y="657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42</xdr:row>
      <xdr:rowOff>133350</xdr:rowOff>
    </xdr:from>
    <xdr:ext cx="76200" cy="438150"/>
    <xdr:sp macro="" textlink="">
      <xdr:nvSpPr>
        <xdr:cNvPr id="3" name="Text Box 5">
          <a:extLst>
            <a:ext uri="{FF2B5EF4-FFF2-40B4-BE49-F238E27FC236}">
              <a16:creationId xmlns:a16="http://schemas.microsoft.com/office/drawing/2014/main" id="{E28FDAC4-62A4-4BBA-9ECD-D93E4BCA592E}"/>
            </a:ext>
          </a:extLst>
        </xdr:cNvPr>
        <xdr:cNvSpPr txBox="1">
          <a:spLocks noChangeArrowheads="1"/>
        </xdr:cNvSpPr>
      </xdr:nvSpPr>
      <xdr:spPr bwMode="auto">
        <a:xfrm>
          <a:off x="2905125" y="7534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EE261121-5C8E-4866-A9D1-04C810DB29EE}"/>
            </a:ext>
          </a:extLst>
        </xdr:cNvPr>
        <xdr:cNvSpPr txBox="1">
          <a:spLocks noChangeArrowheads="1"/>
        </xdr:cNvSpPr>
      </xdr:nvSpPr>
      <xdr:spPr bwMode="auto">
        <a:xfrm>
          <a:off x="3618938" y="423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2022</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12</xdr:row>
      <xdr:rowOff>95250</xdr:rowOff>
    </xdr:from>
    <xdr:to>
      <xdr:col>9</xdr:col>
      <xdr:colOff>400050</xdr:colOff>
      <xdr:row>12</xdr:row>
      <xdr:rowOff>95250</xdr:rowOff>
    </xdr:to>
    <xdr:cxnSp macro="">
      <xdr:nvCxnSpPr>
        <xdr:cNvPr id="6" name="AutoShape 10">
          <a:extLst>
            <a:ext uri="{FF2B5EF4-FFF2-40B4-BE49-F238E27FC236}">
              <a16:creationId xmlns:a16="http://schemas.microsoft.com/office/drawing/2014/main" id="{F9359ECE-94E9-4C8D-B2AC-4FDEC1F1AD85}"/>
            </a:ext>
          </a:extLst>
        </xdr:cNvPr>
        <xdr:cNvCxnSpPr>
          <a:cxnSpLocks noChangeShapeType="1"/>
        </xdr:cNvCxnSpPr>
      </xdr:nvCxnSpPr>
      <xdr:spPr bwMode="auto">
        <a:xfrm flipH="1">
          <a:off x="552450" y="2390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16</xdr:row>
      <xdr:rowOff>30256</xdr:rowOff>
    </xdr:from>
    <xdr:to>
      <xdr:col>9</xdr:col>
      <xdr:colOff>434229</xdr:colOff>
      <xdr:row>24</xdr:row>
      <xdr:rowOff>159684</xdr:rowOff>
    </xdr:to>
    <xdr:sp macro="" textlink="">
      <xdr:nvSpPr>
        <xdr:cNvPr id="7" name="Rectangle 11">
          <a:extLst>
            <a:ext uri="{FF2B5EF4-FFF2-40B4-BE49-F238E27FC236}">
              <a16:creationId xmlns:a16="http://schemas.microsoft.com/office/drawing/2014/main" id="{6DBAB336-A41D-4E04-95A1-C9D7CE01D905}"/>
            </a:ext>
          </a:extLst>
        </xdr:cNvPr>
        <xdr:cNvSpPr>
          <a:spLocks noChangeArrowheads="1"/>
        </xdr:cNvSpPr>
      </xdr:nvSpPr>
      <xdr:spPr bwMode="auto">
        <a:xfrm>
          <a:off x="230281" y="285918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ctr" upright="1"/>
        <a:lstStyle/>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PLAN ANUAL DE MECANISMOS</a:t>
          </a: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2022</a:t>
          </a:r>
        </a:p>
      </xdr:txBody>
    </xdr:sp>
    <xdr:clientData/>
  </xdr:twoCellAnchor>
  <xdr:twoCellAnchor>
    <xdr:from>
      <xdr:col>9</xdr:col>
      <xdr:colOff>400050</xdr:colOff>
      <xdr:row>31</xdr:row>
      <xdr:rowOff>66675</xdr:rowOff>
    </xdr:from>
    <xdr:to>
      <xdr:col>9</xdr:col>
      <xdr:colOff>400050</xdr:colOff>
      <xdr:row>41</xdr:row>
      <xdr:rowOff>104775</xdr:rowOff>
    </xdr:to>
    <xdr:cxnSp macro="">
      <xdr:nvCxnSpPr>
        <xdr:cNvPr id="8" name="AutoShape 12">
          <a:extLst>
            <a:ext uri="{FF2B5EF4-FFF2-40B4-BE49-F238E27FC236}">
              <a16:creationId xmlns:a16="http://schemas.microsoft.com/office/drawing/2014/main" id="{5F67B98A-9AE3-47FE-89D9-74CB86758DE2}"/>
            </a:ext>
          </a:extLst>
        </xdr:cNvPr>
        <xdr:cNvCxnSpPr>
          <a:cxnSpLocks noChangeShapeType="1"/>
        </xdr:cNvCxnSpPr>
      </xdr:nvCxnSpPr>
      <xdr:spPr bwMode="auto">
        <a:xfrm>
          <a:off x="5334000" y="5562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28</xdr:row>
      <xdr:rowOff>95250</xdr:rowOff>
    </xdr:from>
    <xdr:to>
      <xdr:col>9</xdr:col>
      <xdr:colOff>400050</xdr:colOff>
      <xdr:row>28</xdr:row>
      <xdr:rowOff>95250</xdr:rowOff>
    </xdr:to>
    <xdr:cxnSp macro="">
      <xdr:nvCxnSpPr>
        <xdr:cNvPr id="9" name="AutoShape 13">
          <a:extLst>
            <a:ext uri="{FF2B5EF4-FFF2-40B4-BE49-F238E27FC236}">
              <a16:creationId xmlns:a16="http://schemas.microsoft.com/office/drawing/2014/main" id="{466F53C9-29BA-472B-845A-40013536C18A}"/>
            </a:ext>
          </a:extLst>
        </xdr:cNvPr>
        <xdr:cNvCxnSpPr>
          <a:cxnSpLocks noChangeShapeType="1"/>
        </xdr:cNvCxnSpPr>
      </xdr:nvCxnSpPr>
      <xdr:spPr bwMode="auto">
        <a:xfrm flipH="1">
          <a:off x="552450" y="5019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28</xdr:row>
      <xdr:rowOff>95250</xdr:rowOff>
    </xdr:from>
    <xdr:to>
      <xdr:col>9</xdr:col>
      <xdr:colOff>400050</xdr:colOff>
      <xdr:row>41</xdr:row>
      <xdr:rowOff>104775</xdr:rowOff>
    </xdr:to>
    <xdr:cxnSp macro="">
      <xdr:nvCxnSpPr>
        <xdr:cNvPr id="10" name="AutoShape 14">
          <a:extLst>
            <a:ext uri="{FF2B5EF4-FFF2-40B4-BE49-F238E27FC236}">
              <a16:creationId xmlns:a16="http://schemas.microsoft.com/office/drawing/2014/main" id="{3720A655-0CC4-452C-AE3B-DF06107B4118}"/>
            </a:ext>
          </a:extLst>
        </xdr:cNvPr>
        <xdr:cNvCxnSpPr>
          <a:cxnSpLocks noChangeShapeType="1"/>
        </xdr:cNvCxnSpPr>
      </xdr:nvCxnSpPr>
      <xdr:spPr bwMode="auto">
        <a:xfrm>
          <a:off x="5334000" y="5019675"/>
          <a:ext cx="0" cy="2295525"/>
        </a:xfrm>
        <a:prstGeom prst="straightConnector1">
          <a:avLst/>
        </a:prstGeom>
        <a:noFill/>
        <a:ln w="9525">
          <a:solidFill>
            <a:srgbClr val="000000"/>
          </a:solidFill>
          <a:round/>
          <a:headEnd/>
          <a:tailEnd/>
        </a:ln>
      </xdr:spPr>
    </xdr:cxnSp>
    <xdr:clientData/>
  </xdr:twoCellAnchor>
  <xdr:oneCellAnchor>
    <xdr:from>
      <xdr:col>2</xdr:col>
      <xdr:colOff>486836</xdr:colOff>
      <xdr:row>42</xdr:row>
      <xdr:rowOff>10584</xdr:rowOff>
    </xdr:from>
    <xdr:ext cx="3090331" cy="529166"/>
    <xdr:pic>
      <xdr:nvPicPr>
        <xdr:cNvPr id="11" name="Imagen 10">
          <a:extLst>
            <a:ext uri="{FF2B5EF4-FFF2-40B4-BE49-F238E27FC236}">
              <a16:creationId xmlns:a16="http://schemas.microsoft.com/office/drawing/2014/main" id="{79FB9A0C-B85F-40F4-BDB1-08C7A47D6B6F}"/>
            </a:ext>
          </a:extLst>
        </xdr:cNvPr>
        <xdr:cNvPicPr/>
      </xdr:nvPicPr>
      <xdr:blipFill>
        <a:blip xmlns:r="http://schemas.openxmlformats.org/officeDocument/2006/relationships" r:embed="rId1"/>
        <a:stretch>
          <a:fillRect/>
        </a:stretch>
      </xdr:blipFill>
      <xdr:spPr>
        <a:xfrm>
          <a:off x="1096436" y="7411509"/>
          <a:ext cx="3090331" cy="5291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78441</xdr:colOff>
      <xdr:row>0</xdr:row>
      <xdr:rowOff>134471</xdr:rowOff>
    </xdr:from>
    <xdr:to>
      <xdr:col>3</xdr:col>
      <xdr:colOff>605118</xdr:colOff>
      <xdr:row>2</xdr:row>
      <xdr:rowOff>155203</xdr:rowOff>
    </xdr:to>
    <xdr:pic>
      <xdr:nvPicPr>
        <xdr:cNvPr id="2" name="Imagen 1">
          <a:extLst>
            <a:ext uri="{FF2B5EF4-FFF2-40B4-BE49-F238E27FC236}">
              <a16:creationId xmlns:a16="http://schemas.microsoft.com/office/drawing/2014/main" id="{37B5C623-94A5-4A07-BC4B-5A6CA2D75A3F}"/>
            </a:ext>
          </a:extLst>
        </xdr:cNvPr>
        <xdr:cNvPicPr/>
      </xdr:nvPicPr>
      <xdr:blipFill>
        <a:blip xmlns:r="http://schemas.openxmlformats.org/officeDocument/2006/relationships" r:embed="rId1"/>
        <a:stretch>
          <a:fillRect/>
        </a:stretch>
      </xdr:blipFill>
      <xdr:spPr>
        <a:xfrm>
          <a:off x="78441" y="134471"/>
          <a:ext cx="3462618" cy="62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733425</xdr:colOff>
      <xdr:row>0</xdr:row>
      <xdr:rowOff>0</xdr:rowOff>
    </xdr:from>
    <xdr:to>
      <xdr:col>10</xdr:col>
      <xdr:colOff>733425</xdr:colOff>
      <xdr:row>14</xdr:row>
      <xdr:rowOff>76200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214312</xdr:colOff>
      <xdr:row>18</xdr:row>
      <xdr:rowOff>123825</xdr:rowOff>
    </xdr:from>
    <xdr:to>
      <xdr:col>12</xdr:col>
      <xdr:colOff>214312</xdr:colOff>
      <xdr:row>33</xdr:row>
      <xdr:rowOff>9525</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242887</xdr:colOff>
      <xdr:row>29</xdr:row>
      <xdr:rowOff>38100</xdr:rowOff>
    </xdr:from>
    <xdr:to>
      <xdr:col>12</xdr:col>
      <xdr:colOff>242887</xdr:colOff>
      <xdr:row>43</xdr:row>
      <xdr:rowOff>114300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185737</xdr:colOff>
      <xdr:row>43</xdr:row>
      <xdr:rowOff>142875</xdr:rowOff>
    </xdr:from>
    <xdr:to>
      <xdr:col>14</xdr:col>
      <xdr:colOff>619125</xdr:colOff>
      <xdr:row>58</xdr:row>
      <xdr:rowOff>28575</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D101PR01F13%20Plan%20Anual%20de%20Mecanismos%202022%20Primera%20versi&#243;n%2027-01-2022%20Comite%20DIR%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SALUD%20D101PR01F13%20Plan%20Anual%20de%20Mecanismos%202022%20Primera%20versi&#243;n%2027-01-2022%20Comite%20DIR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D101PR01F13%20Plan%20Anual%20de%20Mecanismos%202022%20Primera%20versio&#769;n%2027-01-2022%20Comite%20DTU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wnloads/D101PR01F13%20Plan%20Anual%20de%20Mecanismos%202022%20Primera%20versi&#243;n%2027-01-2022%20Comite%20DIR%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
      <sheetName val="1. OFERTA MINCIENCIAS"/>
      <sheetName val="Hoja5"/>
      <sheetName val="Cuadro Base de Recursos  P.Inv."/>
      <sheetName val="1. Primera Diapositiva"/>
      <sheetName val="2. Resumen"/>
      <sheetName val="3. Otras iniciativas no PAM"/>
      <sheetName val="Control de Cambio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
      <sheetName val="1. OFERTA MINCIENCIAS"/>
      <sheetName val="Hoja5"/>
      <sheetName val="Cuadro Base de Recursos  P.Inv."/>
      <sheetName val="1. Primera Diapositiva"/>
      <sheetName val="2. Resumen"/>
      <sheetName val="3. Otras iniciativas no PAM"/>
      <sheetName val="Control de Cambio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
      <sheetName val="1. OFERTA MINCIENCIAS"/>
      <sheetName val="Hoja5"/>
      <sheetName val="Cuadro Base de Recursos  P.Inv."/>
      <sheetName val="1. Primera Diapositiva"/>
      <sheetName val="2. Resumen"/>
      <sheetName val="3. Otras iniciativas no PAM"/>
      <sheetName val="Control de Cambio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
      <sheetName val="1. OFERTA MINCIENCIAS"/>
      <sheetName val="Hoja5"/>
      <sheetName val="Cuadro Base de Recursos  P.Inv."/>
      <sheetName val="1. Primera Diapositiva"/>
      <sheetName val="2. Resumen"/>
      <sheetName val="3. Otras iniciativas no PAM"/>
      <sheetName val="Control de Cambio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uardo Pinzón López" refreshedDate="44568.619163773146" createdVersion="7" refreshedVersion="7" minRefreshableVersion="3" recordCount="28" xr:uid="{00000000-000A-0000-FFFF-FFFF04000000}">
  <cacheSource type="worksheet">
    <worksheetSource ref="B1:K30" sheet="2. Resumen"/>
  </cacheSource>
  <cacheFields count="10">
    <cacheField name="Dirección " numFmtId="0">
      <sharedItems containsBlank="1"/>
    </cacheField>
    <cacheField name="Mecanismo" numFmtId="0">
      <sharedItems containsBlank="1"/>
    </cacheField>
    <cacheField name="Descripción" numFmtId="0">
      <sharedItems containsBlank="1" longText="1"/>
    </cacheField>
    <cacheField name="Fte Recursos $" numFmtId="0">
      <sharedItems/>
    </cacheField>
    <cacheField name="Monto PGN 2022" numFmtId="165">
      <sharedItems containsSemiMixedTypes="0" containsString="0" containsNumber="1" containsInteger="1" minValue="30000000" maxValue="61410613000"/>
    </cacheField>
    <cacheField name="Proyecto de Inversión" numFmtId="0">
      <sharedItems count="10">
        <s v="Desarrollo de vocaciones científicas y capacidades para la investigación en niños y jóvenes a nivel Nacional"/>
        <s v="Capacitación de recursos humanos para la investigación Nacional"/>
        <s v="Incremento de las actividades de Ciencia, Tecnología e Innovación en la construcción de la Bioeconomía a nivel   Nacional"/>
        <s v="Fortalecimiento de las Capacidades de Transferencia y Uso del Conocimiento Para la Innovacion a nivel  Nacional"/>
        <s v="Mejoramiento del impacto de la Investigación científica en el sector salud"/>
        <s v="Fortalecimiento Capacidades Regionales en Ciencia, Tecnologia e Innovacion  Nacional"/>
        <s v="Fortalecimiento de la insercion de actores del SNCTI en el contexto internacional de ciencia, tecnologia e innovacion Nacional"/>
        <s v="Fortalecimiento de las capacidadesde los actores del SNCTeI para la generación de conocimiento a nivel nacional"/>
        <s v="Apoyo al fomento y desarrollo de la apropiación social de la CTeI ASCTI Nacional"/>
        <s v="Sin definir"/>
      </sharedItems>
    </cacheField>
    <cacheField name="Indicador (PND o solo E)" numFmtId="0">
      <sharedItems containsBlank="1"/>
    </cacheField>
    <cacheField name="Fecha Apertura" numFmtId="0">
      <sharedItems containsBlank="1"/>
    </cacheField>
    <cacheField name="Fecha Resultados " numFmtId="0">
      <sharedItems containsBlank="1" containsMixedTypes="1" containsNumber="1" containsInteger="1" minValue="2023" maxValue="2023"/>
    </cacheField>
    <cacheField name="Fecha Contratación" numFmtId="0">
      <sharedItems containsBlank="1" containsMixedTypes="1" containsNumber="1" containsInteger="1" minValue="2023" maxValue="20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s v="Dirección de Vocaciones y Formación de la CTeI"/>
    <s v="Convocatoria Conectándonos con ciencia NNA + JII - Semilleros"/>
    <s v="Convocatoria para la vinculación de doctores, jovenes investigadores y un grupo de NNA"/>
    <s v="PGN"/>
    <n v="4700000000"/>
    <x v="0"/>
    <s v="740 Jóvenes investigadores e innovadores apoyados por Minciencias y aliados"/>
    <s v="1er trimestre 2022"/>
    <s v="3er trimestre 2022"/>
    <s v="3er trimestre 2022"/>
  </r>
  <r>
    <s v="Dirección de Vocaciones y Formación de la CTeI"/>
    <s v="Convocatoria Aliados Fulbright"/>
    <s v="Formar profesionales colombianos a nivel de doctorado en Estados Unidos"/>
    <s v="PGN"/>
    <n v="1740623784"/>
    <x v="1"/>
    <s v="40 Becas, créditos beca para la formación de Doctores apoyadas por Minciencias y aliados"/>
    <s v="1er trimestre 2022"/>
    <s v="2do trimestre 2022"/>
    <s v="1er trimestre 2022"/>
  </r>
  <r>
    <s v="Dirección de Vocaciones y Formación de la CTeI"/>
    <s v="Programa Crédito Beca Colfuturo"/>
    <s v="Formar profesionales colombianos a nivel de maestrías, doctorados y especializaciones médico-quirúrgicas en el exterior "/>
    <s v="PGN"/>
    <n v="61410613000"/>
    <x v="1"/>
    <s v="150 Becas, créditos beca para la formación de Doctores apoyadas por Minciencias y aliados"/>
    <s v="1er trimestre 2022"/>
    <s v="2do trimestre 2022"/>
    <s v="1er trimestre 2022"/>
  </r>
  <r>
    <s v="Dirección de Transferencia y Uso de Conocimiento "/>
    <s v="Convocatoria Senainnova 2022 con enfoque en Bioeconomía, Biotecnología "/>
    <s v="Se busca apoyar proyectos de desarrollo tecnológico e innovación en el sector productivo, que contribuyan a la innovación de procesos, productos o servicios y apoyen la transferencia de tecnología, en temáticas relacionadas con Bioeconomía y Biotecnología (Articulacion convocatoria SENAINNOVA 2022)"/>
    <s v="PGN"/>
    <n v="4000000000"/>
    <x v="2"/>
    <s v="15 Promover proyectos y alianzas de I+D+i que generen nuevos conocimientos y desarrollos tecnológicos "/>
    <s v="1er trimestre 2022"/>
    <s v="3er trimestre 2022"/>
    <s v="3er trimestre 2022"/>
  </r>
  <r>
    <s v="Dirección de Transferencia y Uso de Conocimiento "/>
    <s v="Misión Colombia hacia un Nuevo Modelo Productivo, Sostenible y Competitivo"/>
    <s v="Con la misión se busca  incorporar conocimiento a las actividades productivas en cadenas de valor integradas sostenibles y rentables y crear nuevas industrias de base tecnológica y con proyección exportadora, que beneficien a las comunidades a nivel regional y nacional. Se espera contribuir con diferentes frentes del país, a la transición energética más amigable con el medio ambiente, a la diversificación de su aparato productivo, a la generación de emprendimientos (spin-off y start-up), y también de grandes compañías dependiendo de los mercados y consumidores. Se fortalecerán también las asociaciones estratégicas (clústeres) y desarrollos regionales de acuerdo con sus capacidades."/>
    <s v="PGN"/>
    <n v="7300000000"/>
    <x v="3"/>
    <s v="18 Proyectos de I+D+i financiados por Minciencias y aliados para la generación de Bioproductos"/>
    <s v="1er trimestre 2022"/>
    <s v="3er trimestre 2022"/>
    <s v="3er trimestre 2022"/>
  </r>
  <r>
    <m/>
    <m/>
    <m/>
    <s v="PGN"/>
    <n v="11000000000"/>
    <x v="2"/>
    <m/>
    <m/>
    <m/>
    <m/>
  </r>
  <r>
    <m/>
    <m/>
    <m/>
    <s v="PGN"/>
    <n v="22500000000"/>
    <x v="4"/>
    <m/>
    <m/>
    <m/>
    <m/>
  </r>
  <r>
    <s v="Dirección de Transferencia y Uso de Conocimiento "/>
    <s v="Pactos por la innovación  -  Selección de empresas expertas para el apoyo a empresas que adquieran capacidades en gestión de innovación"/>
    <s v="La estrategia busca articular los diferentes actores del ecosistema regional de innovación en las regiones dónde se despliega a partir de la generación de capacidades en gestión de la innovación dentro de las empresas."/>
    <s v="PGN"/>
    <n v="3000000000"/>
    <x v="3"/>
    <s v="1310 Organizaciones articuladas en pactos por la Innovación _x000a__x000a_342 Empresas con capacidades en gestión de la innovación"/>
    <s v="3er trimestre 2022"/>
    <s v="3er trimestre 2022"/>
    <s v="4to trimestre 2022"/>
  </r>
  <r>
    <s v="Dirección de Transferencia y Uso de Conocimiento "/>
    <s v="Convocatoria para el registro de propuestas que accederán a beneficios tributarios por inversiones en ciencia, tecnología e innovación para el año 2022"/>
    <s v="Estimular la inversión privada en Ciencia, Tecnología e Innovación a través del registro de proyectos de CTeI en alianza  con actores reconocidos por Minciencias, que buscan acceder a los beneficios tributarios establecidos en el artículo 158-1, 256 y 256-1 del ET."/>
    <s v="PGN"/>
    <n v="450000000"/>
    <x v="5"/>
    <s v="_x000a_$2 billones asignados del cupo de inversión tributaria"/>
    <s v="1er trimestre 2022"/>
    <s v="2do al 4to trimestre 2022"/>
    <s v="2do al 4to trimestre 2022"/>
  </r>
  <r>
    <s v="Dirección de Transferencia y Uso de Conocimiento "/>
    <s v="Convocatoria para el registro de solicitudes por vinculación de doctores a la industria"/>
    <s v="Incentivar la vinculación de capital humano de alto nivel a traves del registro de solicitudes para el acceso a Beneficios Tributarios establecidos en los articulos 158-1, 256 y 256-1del E.T.      "/>
    <s v="PGN"/>
    <n v="45000000"/>
    <x v="5"/>
    <m/>
    <s v="1er trimestre 2022"/>
    <s v="2do al 4to trimestre 2022"/>
    <s v="2do al 4to trimestre 2022"/>
  </r>
  <r>
    <s v="Dirección de Transferencia y Uso de Conocimiento "/>
    <s v="Convocatoria para el registro de solicitudes que accederán a los beneficios tributarios de Ingresos no constitutivos de renta 2021"/>
    <s v="Certificarlos proyectos de Ciencia, Tecnología e Innovación bajo los criterios del Consejo Nacional de Beneficios Tributarios en CTeI y delcarar como Ingresos No Constitutivos de renta la remuneración del personal y/o los recursos que reciba un contribuyente en el marco de estos proyectos."/>
    <s v="PGN"/>
    <n v="45000000"/>
    <x v="5"/>
    <m/>
    <s v="1er trimestre 2022"/>
    <s v="2do al 4to trimestre 2022"/>
    <s v="2do al 4to trimestre 2022"/>
  </r>
  <r>
    <s v="Dirección de Transferencia y Uso de Conocimiento "/>
    <s v="Convocatoria para el registro de propuestas que accederán a la exención del IVA (Ventanilla abierta) "/>
    <s v="Calificar proyectos formulados como de investigación científica, desarrollo tecnológico e innovación cuyo propósito sea la obtención de resultados relevantes para el desarrollo del país y fortalecer las capacidades de las instituciones de educación y centros de investigación y desarrollo reconocidos por Minciencias"/>
    <s v="PGN"/>
    <n v="35000000"/>
    <x v="5"/>
    <m/>
    <s v="1er trimestre 2022"/>
    <s v="2do al 4to trimestre 2022"/>
    <s v="2do al 4to trimestre 2022"/>
  </r>
  <r>
    <s v="Dirección de Transferencia y Uso de Conocimiento "/>
    <s v="Beneficios tributarios por donación 2022"/>
    <s v="Estimular las donaciones en efectivo para el Fondo Francisco José de Caldas por parte de las personas naturales y jurídicas, para otorgar los beneficios tributarios establecidos en los artículos 158-1 y 256 del Estatuto Tributario y apoyar las siguientes iniciativas: Programa Mujer + Ciencia + Equidad, Jóvenes creando para Colombia, y la misión de bioeconomía"/>
    <s v="PGN"/>
    <n v="30000000"/>
    <x v="5"/>
    <m/>
    <s v="1er trimestre 2022"/>
    <s v="2do al 4to trimestre 2022"/>
    <s v="2do al 4to trimestre 2022"/>
  </r>
  <r>
    <s v="Dirección de Transferencia y Uso de Conocimiento "/>
    <s v="Convocatoria nacional  tercerizada para fomentar la protección por patente y su uso comercial de adelantos tecnológicos en I+D+i que promuevan la potenciación económica del sector empresarial "/>
    <s v="Apoyar la protección vía patente de adelantos tecnológicos en I+D+i, que promuevan el fortalecimiento económico del tejido empresarial del país"/>
    <s v="PGN"/>
    <n v="8000000000"/>
    <x v="3"/>
    <s v="481 Solicitudes de patentes presentadas por residentes en Oficina Nacional"/>
    <s v="1er trimestre 2022"/>
    <s v="2do al 4to trimestre 2022"/>
    <s v="2do al 4to trimestre 2022"/>
  </r>
  <r>
    <s v="Dirección de Transferencia y Uso de Conocimiento "/>
    <s v="Convocatoria nacional tercerizada para promover la explotación, comercialización y/o transferencia de las invenciones protegidas o en proceso de protección por patente – Sácale jugo a tu patente 4.0"/>
    <s v="Promueve la explotación y comercialización de la propiedad industrial en Colombia mediante procesos de transferencia de tecnología. El programa busca seleccionar tecnologías con potencial de comercialización que se encuentren en periodo de protección o en trámite para protección, las cuales serán caracterizadas y tendrán un diágnostico de comercialización de la tecnología desarrollada en Colombia."/>
    <s v="PGN"/>
    <n v="2000000000"/>
    <x v="3"/>
    <s v="70 Invenciones gestionadas hacia el alistamiento tecnológico y gestión comercial"/>
    <s v="1er trimestre 2022"/>
    <s v="2do al 4to trimestre 2022"/>
    <s v="2do al 4to trimestre 2022"/>
  </r>
  <r>
    <s v="Dirección de Transferencia y Uso de Conocimiento "/>
    <s v="Convocatoria para apoyar la creación de empresas de base científica, tecnológica e innovación (Nuevo instrumento tercerizado)"/>
    <s v="Fortalecer la transferencia de conocimiento y tecnología, mediante el apoyo a la creación de Empresas de Base Tecnologica, incluidas las Spin-off, el fortalecimiento de sus modelos de negocio, canales de comercialización y cadena productiva, en beneficio del incremento de los índices de innovación y competitividad del país."/>
    <s v="PGN"/>
    <n v="3391591458"/>
    <x v="3"/>
    <s v="18 Acuerdos de transferencia de tecnología y/o conocimiento"/>
    <s v="1er trimestre 2022"/>
    <s v="2do trimestre 2022"/>
    <s v="2do trimestre 2022"/>
  </r>
  <r>
    <s v="Dirección de Capacidades y Divulgación de la CTeI"/>
    <s v="Programa de movilidad de investigadores e innovadores y apoyo a proyectos de investigación"/>
    <s v="La relación bilateral de Minciencias con Francia, Alemania y Turquía permite el desarrollo de convocatorias con ECOSNORD, el BMBF, el DAAD, TUBITAK, AMSUD, FAPESP respectivamente, para la financiación de movilidades en el marco de proyectos conjuntos, así como la participación de Minciencias en el programa regional AmSud, por medio del cual se financian movilidades en proyectos entre investigadores de Francia, Colombia y terceros países de América Latina que hagan parte de este programa. Además, existen acuerdos de cooperación bilateral para la financiación de proyectos con componente de movilidad y apoyo a iniciativas de investigación como FAPESP (Brasil) y LOreal."/>
    <s v="PGN"/>
    <n v="1600000000"/>
    <x v="6"/>
    <s v="6 Acuerdos para  Convocatoria de movilidad  "/>
    <s v="1er trimestre 2022"/>
    <s v="1er trimestre 2022"/>
    <s v="1er trimestre 2022"/>
  </r>
  <r>
    <s v="Dirección de Capacidades y Divulgación de la CTeI"/>
    <s v="DFG - Alemania"/>
    <s v="Internacionalización"/>
    <s v="PGN"/>
    <n v="3000000000"/>
    <x v="7"/>
    <s v="6 Programas y Proyectos de I+D apoyados por Minciencias y Aliados"/>
    <s v="Sin definir"/>
    <s v="Sin definir"/>
    <s v="Sin definir"/>
  </r>
  <r>
    <s v="Dirección de Capacidades y Divulgación de la CTeI"/>
    <s v="A Ciencia Cierta: 6° concurso en el tema de Economía Circular"/>
    <s v="Promover el fortalecimiento de experiencias ciudadanas y/o comunitarias a partir de la apropiación social de la CTeI, desde la identificación y el reconocimiento de prácticas en donde la incorporación y aplicación del conocimiento científico y tecnológico han mejorado, optimizado o trasformado un proceso en beneficio de la sociedad. "/>
    <s v="PGN"/>
    <n v="2600000000"/>
    <x v="8"/>
    <s v="20 Comunidades  y/o grupos de interés que se fortalecen a través de procesos de Apropiación Social de Conocimiento y cultura científica"/>
    <s v="1er trimestre 2022"/>
    <s v="2do trimestre 2022"/>
    <s v="2do trimestre 2022"/>
  </r>
  <r>
    <s v="Dirección de Transferencia y Uso del Conocimiento"/>
    <s v="Foco de Industrías Creativas"/>
    <s v="Conformar listado de propuestas y proyectos elegibles que promuevan nuevas formas de conocimiento, producción o reproducción, promoción, difusión y/o la comercialización de bienes, servicios y actividades de contenido cultural, artístico o patrimonial, incluyendo la participación de Jóvenes Investigadores e Innovadores."/>
    <s v="PGN"/>
    <n v="392483232"/>
    <x v="7"/>
    <s v="Sin definir"/>
    <s v="1er trimestre 2022"/>
    <n v="2023"/>
    <n v="2023"/>
  </r>
  <r>
    <s v="Dirección de Transferencia y Uso del Conocimiento"/>
    <s v="Apoyo a Foco Misión de Sabios"/>
    <s v="Sin definir"/>
    <s v="PGN"/>
    <n v="1744502800"/>
    <x v="9"/>
    <s v="Sin definir"/>
    <s v="Sin definir"/>
    <s v="Sin definir"/>
    <s v="Sin definir"/>
  </r>
  <r>
    <s v="Dirección de Generación de Conocimiento"/>
    <s v="Convocatoria para el fortalecimiento de capacidades regionales de investigación en salud "/>
    <s v="Fortalecer las interacciones entre los diferentes actores del SNCTI mediante el desarrollo de proyectos de investigación que contribuyan a la solución de los principales problemas y necesidades de salud en las regiones, a través de la generación de conocimiento e impactos, con relevancia científica, tecnológica, económica, social y competitiva para el país. "/>
    <s v="PGN"/>
    <n v="18000000000"/>
    <x v="4"/>
    <s v="20 Programas y Proyectos de I+D apoyados por Minciencias y Aliados "/>
    <s v="1er trimestre 2022"/>
    <s v="3er trimestre 2022"/>
    <s v="3er trimestre 2022"/>
  </r>
  <r>
    <s v="Dirección de Generación de Conocimiento"/>
    <s v="Ecosistema Científico en Salud Mental "/>
    <s v="Impulsar ecosistemas científicos que fortalezcan las capacidades nacionales para el desarrollo de modelos que mejoren la atención y el manejo de condiciones de salud mental en las regiones  "/>
    <s v="PGN"/>
    <n v="11250000000"/>
    <x v="4"/>
    <s v="1 Programas y Proyectos de I+D apoyados por Minciencias y Aliados "/>
    <s v="1er trimestre 2022"/>
    <s v="3er trimestre 2022"/>
    <s v="3er trimestre 2022"/>
  </r>
  <r>
    <s v="Dirección de Generación de Conocimiento"/>
    <s v="Ecosistema Científico en Cáncer "/>
    <s v="Impulsar ecosistemas científicos que fortalezcan las capacidades nacionales para el desarrollo de modelos que mejoren la promoción, la prevención, el diagnostico temprano, el manejo terapéutico, seguimiento, rehabilitación y/o paliación del cáncer"/>
    <s v="PGN"/>
    <n v="11250000000"/>
    <x v="4"/>
    <s v="2 Programas y Proyectos de I+D apoyados por Minciencias y Aliados "/>
    <s v="1er trimestre 2022"/>
    <s v="3er trimestre 2022"/>
    <s v="3er trimestre 2022"/>
  </r>
  <r>
    <s v="Dirección de Capacidades y Divulgación de la CTeI"/>
    <s v="CERN- Compromisos derivados del MoU de actualización del experimento CMS"/>
    <s v="Sin definir"/>
    <s v="PGN"/>
    <n v="700000000"/>
    <x v="7"/>
    <s v="Sin definir"/>
    <s v="Sin definir"/>
    <s v="Sin definir"/>
    <s v="Sin definir"/>
  </r>
  <r>
    <s v="Dirección de Capacidades y Divulgación de la CTeI"/>
    <s v="FAPESP/CONFAP"/>
    <s v="Sin definir"/>
    <s v="PGN"/>
    <n v="2000000000"/>
    <x v="7"/>
    <s v="4 Programas y Proyectos de I+D apoyados por Minciencias y Aliados"/>
    <s v="1er trimestre 2022"/>
    <s v="1er trimestre 2022"/>
    <s v="1er trimestre 2022"/>
  </r>
  <r>
    <s v="Dirección de Capacidades y Divulgación de la CTeI"/>
    <s v="Convocatoria Conjunta India - Aeroespacial"/>
    <s v="Sin definir"/>
    <s v="PGN"/>
    <n v="800000000"/>
    <x v="7"/>
    <s v="2 Programas y Proyectos de I+D apoyados por Minciencias y Aliados"/>
    <s v="1er trimestre 2022"/>
    <s v="3er trimestre 2022"/>
    <s v="3er trimestre 2022"/>
  </r>
  <r>
    <s v="Dirección de Capacidades y Divulgación de la CTeI"/>
    <s v="Plataforma Transatlántica T-AP"/>
    <s v="Sin definir"/>
    <s v="PGN"/>
    <n v="3000000000"/>
    <x v="7"/>
    <s v="3 Programas y Proyectos de I+D apoyados por Minciencias y Aliados"/>
    <s v="Sin definir"/>
    <s v="Sin definir"/>
    <s v="Sin defini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14" firstHeaderRow="1" firstDataRow="1" firstDataCol="1"/>
  <pivotFields count="10">
    <pivotField showAll="0"/>
    <pivotField showAll="0"/>
    <pivotField showAll="0"/>
    <pivotField showAll="0"/>
    <pivotField dataField="1" numFmtId="165" showAll="0"/>
    <pivotField axis="axisRow" showAll="0">
      <items count="11">
        <item x="8"/>
        <item x="1"/>
        <item x="0"/>
        <item x="5"/>
        <item x="6"/>
        <item x="3"/>
        <item x="7"/>
        <item x="2"/>
        <item x="4"/>
        <item x="9"/>
        <item t="default"/>
      </items>
    </pivotField>
    <pivotField showAll="0"/>
    <pivotField showAll="0"/>
    <pivotField showAll="0"/>
    <pivotField showAll="0"/>
  </pivotFields>
  <rowFields count="1">
    <field x="5"/>
  </rowFields>
  <rowItems count="11">
    <i>
      <x/>
    </i>
    <i>
      <x v="1"/>
    </i>
    <i>
      <x v="2"/>
    </i>
    <i>
      <x v="3"/>
    </i>
    <i>
      <x v="4"/>
    </i>
    <i>
      <x v="5"/>
    </i>
    <i>
      <x v="6"/>
    </i>
    <i>
      <x v="7"/>
    </i>
    <i>
      <x v="8"/>
    </i>
    <i>
      <x v="9"/>
    </i>
    <i t="grand">
      <x/>
    </i>
  </rowItems>
  <colItems count="1">
    <i/>
  </colItems>
  <dataFields count="1">
    <dataField name="Suma de Monto PGN 2022" fld="4" baseField="0" baseItem="0"/>
  </dataFields>
  <formats count="2">
    <format dxfId="4">
      <pivotArea collapsedLevelsAreSubtotals="1" fieldPosition="0">
        <references count="1">
          <reference field="5" count="0"/>
        </references>
      </pivotArea>
    </format>
    <format dxfId="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102"/>
  <sheetViews>
    <sheetView topLeftCell="A25" zoomScale="90" zoomScaleNormal="90" zoomScaleSheetLayoutView="90" zoomScalePageLayoutView="90" workbookViewId="0">
      <selection activeCell="M25" sqref="M25"/>
    </sheetView>
  </sheetViews>
  <sheetFormatPr baseColWidth="10" defaultColWidth="11.42578125" defaultRowHeight="15" x14ac:dyDescent="0.25"/>
  <cols>
    <col min="1" max="1" width="1" style="1" customWidth="1"/>
    <col min="2" max="2" width="8.140625" style="1" customWidth="1"/>
    <col min="3" max="5" width="8" style="1" customWidth="1"/>
    <col min="6" max="6" width="11.42578125" style="1"/>
    <col min="7" max="8" width="9" style="1" customWidth="1"/>
    <col min="9" max="16384" width="11.42578125" style="1"/>
  </cols>
  <sheetData>
    <row r="1" spans="2:10" ht="15.75" thickBot="1" x14ac:dyDescent="0.3"/>
    <row r="2" spans="2:10" x14ac:dyDescent="0.25">
      <c r="B2" s="2"/>
      <c r="C2" s="3"/>
      <c r="D2" s="3"/>
      <c r="E2" s="3"/>
      <c r="F2" s="3"/>
      <c r="G2" s="3"/>
      <c r="H2" s="3"/>
      <c r="I2" s="3"/>
      <c r="J2" s="4"/>
    </row>
    <row r="3" spans="2:10" x14ac:dyDescent="0.25">
      <c r="B3" s="5"/>
      <c r="J3" s="6"/>
    </row>
    <row r="4" spans="2:10" x14ac:dyDescent="0.25">
      <c r="B4" s="5"/>
      <c r="J4" s="6"/>
    </row>
    <row r="5" spans="2:10" x14ac:dyDescent="0.25">
      <c r="B5" s="5"/>
      <c r="J5" s="6"/>
    </row>
    <row r="6" spans="2:10" x14ac:dyDescent="0.25">
      <c r="B6" s="5"/>
      <c r="J6" s="6"/>
    </row>
    <row r="7" spans="2:10" x14ac:dyDescent="0.25">
      <c r="B7" s="5"/>
      <c r="J7" s="6"/>
    </row>
    <row r="8" spans="2:10" x14ac:dyDescent="0.25">
      <c r="B8" s="5"/>
      <c r="J8" s="6"/>
    </row>
    <row r="9" spans="2:10" x14ac:dyDescent="0.25">
      <c r="B9" s="5"/>
      <c r="J9" s="6"/>
    </row>
    <row r="10" spans="2:10" x14ac:dyDescent="0.25">
      <c r="B10" s="5"/>
      <c r="J10" s="6"/>
    </row>
    <row r="11" spans="2:10" x14ac:dyDescent="0.25">
      <c r="B11" s="5"/>
      <c r="J11" s="6"/>
    </row>
    <row r="12" spans="2:10" x14ac:dyDescent="0.25">
      <c r="B12" s="5"/>
      <c r="J12" s="6"/>
    </row>
    <row r="13" spans="2:10" x14ac:dyDescent="0.25">
      <c r="B13" s="5"/>
      <c r="J13" s="6"/>
    </row>
    <row r="14" spans="2:10" ht="6" customHeight="1" x14ac:dyDescent="0.25">
      <c r="B14" s="5"/>
      <c r="J14" s="6"/>
    </row>
    <row r="15" spans="2:10" ht="6" customHeight="1" x14ac:dyDescent="0.25">
      <c r="B15" s="5"/>
      <c r="J15" s="6"/>
    </row>
    <row r="16" spans="2:10" x14ac:dyDescent="0.25">
      <c r="B16" s="5"/>
      <c r="J16" s="6"/>
    </row>
    <row r="17" spans="2:10" x14ac:dyDescent="0.25">
      <c r="B17" s="5"/>
      <c r="J17" s="6"/>
    </row>
    <row r="18" spans="2:10" x14ac:dyDescent="0.25">
      <c r="B18" s="5"/>
      <c r="J18" s="6"/>
    </row>
    <row r="19" spans="2:10" x14ac:dyDescent="0.25">
      <c r="B19" s="5"/>
      <c r="J19" s="6"/>
    </row>
    <row r="20" spans="2:10" x14ac:dyDescent="0.25">
      <c r="B20" s="5"/>
      <c r="J20" s="6"/>
    </row>
    <row r="21" spans="2:10" x14ac:dyDescent="0.25">
      <c r="B21" s="5"/>
      <c r="J21" s="6"/>
    </row>
    <row r="22" spans="2:10" x14ac:dyDescent="0.25">
      <c r="B22" s="5"/>
      <c r="J22" s="6"/>
    </row>
    <row r="23" spans="2:10" x14ac:dyDescent="0.25">
      <c r="B23" s="5"/>
      <c r="J23" s="6"/>
    </row>
    <row r="24" spans="2:10" x14ac:dyDescent="0.25">
      <c r="B24" s="5"/>
      <c r="J24" s="6"/>
    </row>
    <row r="25" spans="2:10" x14ac:dyDescent="0.25">
      <c r="B25" s="5"/>
      <c r="J25" s="6"/>
    </row>
    <row r="26" spans="2:10" x14ac:dyDescent="0.25">
      <c r="B26" s="5"/>
      <c r="J26" s="6"/>
    </row>
    <row r="27" spans="2:10" ht="7.5" customHeight="1" x14ac:dyDescent="0.25">
      <c r="B27" s="5"/>
      <c r="J27" s="6"/>
    </row>
    <row r="28" spans="2:10" ht="7.5" customHeight="1" x14ac:dyDescent="0.25">
      <c r="B28" s="5"/>
      <c r="J28" s="6"/>
    </row>
    <row r="29" spans="2:10" x14ac:dyDescent="0.25">
      <c r="B29" s="5"/>
      <c r="J29" s="6"/>
    </row>
    <row r="30" spans="2:10" x14ac:dyDescent="0.25">
      <c r="B30" s="5"/>
      <c r="J30" s="6"/>
    </row>
    <row r="31" spans="2:10" x14ac:dyDescent="0.25">
      <c r="B31" s="5"/>
      <c r="J31" s="6"/>
    </row>
    <row r="32" spans="2:10" x14ac:dyDescent="0.25">
      <c r="B32" s="5"/>
      <c r="D32" s="186" t="s">
        <v>2011</v>
      </c>
      <c r="E32" s="186"/>
      <c r="F32" s="186"/>
      <c r="G32" s="186"/>
      <c r="H32" s="186"/>
      <c r="J32" s="6"/>
    </row>
    <row r="33" spans="2:13" x14ac:dyDescent="0.25">
      <c r="B33" s="5"/>
      <c r="D33" s="186"/>
      <c r="E33" s="186"/>
      <c r="F33" s="186"/>
      <c r="G33" s="186"/>
      <c r="H33" s="186"/>
      <c r="J33" s="6"/>
    </row>
    <row r="34" spans="2:13" x14ac:dyDescent="0.25">
      <c r="B34" s="5"/>
      <c r="D34" s="186"/>
      <c r="E34" s="186"/>
      <c r="F34" s="186"/>
      <c r="G34" s="186"/>
      <c r="H34" s="186"/>
      <c r="J34" s="6"/>
    </row>
    <row r="35" spans="2:13" x14ac:dyDescent="0.25">
      <c r="B35" s="5"/>
      <c r="J35" s="6"/>
    </row>
    <row r="36" spans="2:13" x14ac:dyDescent="0.25">
      <c r="B36" s="5"/>
      <c r="J36" s="6"/>
    </row>
    <row r="37" spans="2:13" x14ac:dyDescent="0.25">
      <c r="B37" s="5"/>
      <c r="J37" s="6"/>
    </row>
    <row r="38" spans="2:13" ht="7.5" customHeight="1" x14ac:dyDescent="0.25">
      <c r="B38" s="5"/>
      <c r="J38" s="6"/>
    </row>
    <row r="39" spans="2:13" ht="7.5" customHeight="1" x14ac:dyDescent="0.25">
      <c r="B39" s="5"/>
      <c r="J39" s="6"/>
    </row>
    <row r="40" spans="2:13" x14ac:dyDescent="0.25">
      <c r="B40" s="5"/>
      <c r="J40" s="6"/>
    </row>
    <row r="41" spans="2:13" x14ac:dyDescent="0.25">
      <c r="B41" s="5"/>
      <c r="J41" s="6"/>
    </row>
    <row r="42" spans="2:13" x14ac:dyDescent="0.25">
      <c r="B42" s="5"/>
      <c r="J42" s="6"/>
    </row>
    <row r="43" spans="2:13" x14ac:dyDescent="0.25">
      <c r="B43" s="5"/>
      <c r="J43" s="6"/>
    </row>
    <row r="44" spans="2:13" x14ac:dyDescent="0.25">
      <c r="B44" s="5"/>
      <c r="J44" s="6"/>
    </row>
    <row r="45" spans="2:13" x14ac:dyDescent="0.25">
      <c r="B45" s="5"/>
      <c r="J45" s="6"/>
    </row>
    <row r="46" spans="2:13" ht="15.75" thickBot="1" x14ac:dyDescent="0.3">
      <c r="B46" s="7"/>
      <c r="C46" s="8"/>
      <c r="D46" s="8"/>
      <c r="E46" s="8"/>
      <c r="F46" s="8"/>
      <c r="G46" s="8"/>
      <c r="H46" s="8"/>
      <c r="I46" s="8"/>
      <c r="J46" s="9"/>
      <c r="M46"/>
    </row>
    <row r="102" spans="3:3" x14ac:dyDescent="0.25">
      <c r="C102" s="1" t="s">
        <v>0</v>
      </c>
    </row>
  </sheetData>
  <mergeCells count="1">
    <mergeCell ref="D32:H34"/>
  </mergeCells>
  <printOptions horizontalCentered="1" verticalCentered="1"/>
  <pageMargins left="0.39370078740157483" right="0.39370078740157483" top="0.39370078740157483" bottom="0.39370078740157483" header="0.31496062992125984" footer="0.31496062992125984"/>
  <headerFooter differentFirst="1">
    <oddFooter>&amp;R&amp;"Arial,Negrita"&amp;12 Página &amp;P  de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tabColor rgb="FF00B0F0"/>
  </sheetPr>
  <dimension ref="A1:AS61"/>
  <sheetViews>
    <sheetView tabSelected="1" topLeftCell="A4" zoomScale="85" zoomScaleNormal="85" zoomScaleSheetLayoutView="30" workbookViewId="0">
      <selection activeCell="A8" sqref="A8"/>
    </sheetView>
  </sheetViews>
  <sheetFormatPr baseColWidth="10" defaultRowHeight="12.75" x14ac:dyDescent="0.25"/>
  <cols>
    <col min="1" max="1" width="15.140625" style="44" customWidth="1"/>
    <col min="2" max="2" width="14.7109375" style="44" customWidth="1"/>
    <col min="3" max="3" width="14.140625" style="44" customWidth="1"/>
    <col min="4" max="4" width="15.7109375" style="44" customWidth="1"/>
    <col min="5" max="5" width="34.7109375" style="44" customWidth="1"/>
    <col min="6" max="6" width="52.7109375" style="44" customWidth="1"/>
    <col min="7" max="7" width="25.5703125" style="44" customWidth="1"/>
    <col min="8" max="8" width="32.85546875" style="44" customWidth="1"/>
    <col min="9" max="9" width="25.85546875" style="44" customWidth="1"/>
    <col min="10" max="10" width="17.7109375" style="44" customWidth="1"/>
    <col min="11" max="11" width="16.42578125" style="44" customWidth="1"/>
    <col min="12" max="12" width="17.28515625" style="44" customWidth="1"/>
    <col min="13" max="13" width="13.5703125" style="49" customWidth="1"/>
    <col min="14" max="14" width="17.28515625" style="44" customWidth="1"/>
    <col min="15" max="16" width="16.7109375" style="44" customWidth="1"/>
    <col min="17" max="17" width="16.85546875" style="44" customWidth="1"/>
    <col min="18" max="18" width="11.140625" style="44" customWidth="1"/>
    <col min="19" max="19" width="10.42578125" style="44" customWidth="1"/>
    <col min="20" max="20" width="12.85546875" style="44" customWidth="1"/>
    <col min="21" max="21" width="26" style="44" bestFit="1" customWidth="1"/>
    <col min="22" max="22" width="26.7109375" style="44" bestFit="1" customWidth="1"/>
    <col min="23" max="23" width="15.5703125" style="44" customWidth="1"/>
    <col min="24" max="24" width="23.140625" style="47" bestFit="1" customWidth="1"/>
    <col min="25" max="25" width="24.42578125" style="44" hidden="1" customWidth="1"/>
    <col min="26" max="26" width="12.28515625" style="44" hidden="1" customWidth="1"/>
    <col min="27" max="27" width="14.140625" style="44" hidden="1" customWidth="1"/>
    <col min="28" max="28" width="12.42578125" style="44" hidden="1" customWidth="1"/>
    <col min="29" max="29" width="12.7109375" style="44" hidden="1" customWidth="1"/>
    <col min="30" max="30" width="14.42578125" style="44" hidden="1" customWidth="1"/>
    <col min="31" max="31" width="12.85546875" style="44" hidden="1" customWidth="1"/>
    <col min="32" max="32" width="12.140625" style="44" hidden="1" customWidth="1"/>
    <col min="33" max="33" width="15.5703125" style="44" hidden="1" customWidth="1"/>
    <col min="34" max="34" width="12" style="44" hidden="1" customWidth="1"/>
    <col min="35" max="35" width="15.85546875" style="44" hidden="1" customWidth="1"/>
    <col min="36" max="36" width="15" style="44" hidden="1" customWidth="1"/>
    <col min="37" max="37" width="8" style="44" hidden="1" customWidth="1"/>
    <col min="38" max="38" width="13.42578125" style="44" hidden="1" customWidth="1"/>
    <col min="39" max="39" width="7.7109375" style="44" hidden="1" customWidth="1"/>
    <col min="40" max="40" width="8.5703125" style="44" hidden="1" customWidth="1"/>
    <col min="41" max="41" width="16" style="44" hidden="1" customWidth="1"/>
    <col min="42" max="42" width="16.28515625" style="44" hidden="1" customWidth="1"/>
    <col min="43" max="43" width="16" style="44" hidden="1" customWidth="1"/>
    <col min="44" max="44" width="17.140625" style="44" hidden="1" customWidth="1"/>
    <col min="45" max="45" width="17.85546875" style="44" hidden="1" customWidth="1"/>
    <col min="46" max="51" width="11.42578125" style="44" customWidth="1"/>
    <col min="52" max="16384" width="11.42578125" style="44"/>
  </cols>
  <sheetData>
    <row r="1" spans="1:45" ht="23.25" customHeight="1" x14ac:dyDescent="0.25">
      <c r="A1" s="194"/>
      <c r="B1" s="194"/>
      <c r="C1" s="194"/>
      <c r="D1" s="194"/>
      <c r="E1" s="195" t="s">
        <v>1728</v>
      </c>
      <c r="F1" s="195"/>
      <c r="G1" s="195"/>
      <c r="H1" s="195"/>
      <c r="I1" s="195"/>
      <c r="J1" s="195"/>
      <c r="K1" s="195"/>
      <c r="L1" s="195"/>
      <c r="M1" s="195"/>
      <c r="N1" s="195"/>
      <c r="O1" s="195"/>
      <c r="P1" s="195"/>
      <c r="Q1" s="195"/>
      <c r="R1" s="195"/>
      <c r="S1" s="195"/>
      <c r="T1" s="195"/>
      <c r="U1" s="195"/>
      <c r="V1" s="195"/>
      <c r="W1" s="196"/>
      <c r="X1" s="46" t="s">
        <v>27</v>
      </c>
    </row>
    <row r="2" spans="1:45" ht="24.75" customHeight="1" x14ac:dyDescent="0.25">
      <c r="A2" s="194"/>
      <c r="B2" s="194"/>
      <c r="C2" s="194"/>
      <c r="D2" s="194"/>
      <c r="E2" s="195"/>
      <c r="F2" s="195"/>
      <c r="G2" s="195"/>
      <c r="H2" s="195"/>
      <c r="I2" s="195"/>
      <c r="J2" s="195"/>
      <c r="K2" s="195"/>
      <c r="L2" s="195"/>
      <c r="M2" s="195"/>
      <c r="N2" s="195"/>
      <c r="O2" s="195"/>
      <c r="P2" s="195"/>
      <c r="Q2" s="195"/>
      <c r="R2" s="195"/>
      <c r="S2" s="195"/>
      <c r="T2" s="195"/>
      <c r="U2" s="195"/>
      <c r="V2" s="195"/>
      <c r="W2" s="196"/>
      <c r="X2" s="46" t="s">
        <v>1720</v>
      </c>
    </row>
    <row r="3" spans="1:45" ht="24.75" customHeight="1" x14ac:dyDescent="0.25">
      <c r="A3" s="194"/>
      <c r="B3" s="194"/>
      <c r="C3" s="194"/>
      <c r="D3" s="194"/>
      <c r="E3" s="197"/>
      <c r="F3" s="197"/>
      <c r="G3" s="197"/>
      <c r="H3" s="197"/>
      <c r="I3" s="197"/>
      <c r="J3" s="197"/>
      <c r="K3" s="197"/>
      <c r="L3" s="197"/>
      <c r="M3" s="197"/>
      <c r="N3" s="197"/>
      <c r="O3" s="197"/>
      <c r="P3" s="197"/>
      <c r="Q3" s="197"/>
      <c r="R3" s="197"/>
      <c r="S3" s="197"/>
      <c r="T3" s="197"/>
      <c r="U3" s="197"/>
      <c r="V3" s="197"/>
      <c r="W3" s="198"/>
      <c r="X3" s="46" t="s">
        <v>1719</v>
      </c>
    </row>
    <row r="4" spans="1:45" ht="24.75" customHeight="1" x14ac:dyDescent="0.25">
      <c r="M4" s="44"/>
    </row>
    <row r="5" spans="1:45" s="48" customFormat="1" ht="93" customHeight="1" x14ac:dyDescent="0.25">
      <c r="A5" s="199" t="s">
        <v>1722</v>
      </c>
      <c r="B5" s="199"/>
      <c r="C5" s="199"/>
      <c r="D5" s="199"/>
      <c r="E5" s="199"/>
      <c r="F5" s="199"/>
      <c r="G5" s="199"/>
    </row>
    <row r="6" spans="1:45" ht="15" customHeight="1" x14ac:dyDescent="0.25">
      <c r="M6" s="44"/>
      <c r="AH6" s="200" t="s">
        <v>1713</v>
      </c>
      <c r="AI6" s="200"/>
      <c r="AJ6" s="200"/>
      <c r="AK6" s="200"/>
      <c r="AL6" s="200"/>
      <c r="AM6" s="200"/>
      <c r="AN6" s="200"/>
      <c r="AO6" s="200"/>
      <c r="AP6" s="200"/>
      <c r="AQ6" s="200"/>
      <c r="AR6" s="200"/>
      <c r="AS6" s="200"/>
    </row>
    <row r="7" spans="1:45" ht="112.5" customHeight="1" x14ac:dyDescent="0.25">
      <c r="A7" s="45" t="s">
        <v>1669</v>
      </c>
      <c r="B7" s="45" t="s">
        <v>1</v>
      </c>
      <c r="C7" s="45" t="s">
        <v>26</v>
      </c>
      <c r="D7" s="45" t="s">
        <v>97</v>
      </c>
      <c r="E7" s="45" t="s">
        <v>2</v>
      </c>
      <c r="F7" s="45" t="s">
        <v>3</v>
      </c>
      <c r="G7" s="45" t="s">
        <v>4</v>
      </c>
      <c r="H7" s="45" t="s">
        <v>5</v>
      </c>
      <c r="I7" s="45" t="s">
        <v>6</v>
      </c>
      <c r="J7" s="45" t="s">
        <v>50</v>
      </c>
      <c r="K7" s="45" t="s">
        <v>1502</v>
      </c>
      <c r="L7" s="45" t="s">
        <v>1503</v>
      </c>
      <c r="M7" s="45" t="s">
        <v>51</v>
      </c>
      <c r="N7" s="45" t="s">
        <v>1504</v>
      </c>
      <c r="O7" s="45" t="s">
        <v>7</v>
      </c>
      <c r="P7" s="45" t="s">
        <v>1723</v>
      </c>
      <c r="Q7" s="45" t="s">
        <v>1724</v>
      </c>
      <c r="R7" s="45" t="s">
        <v>1507</v>
      </c>
      <c r="S7" s="45" t="s">
        <v>1725</v>
      </c>
      <c r="T7" s="45" t="s">
        <v>1726</v>
      </c>
      <c r="U7" s="45" t="s">
        <v>1715</v>
      </c>
      <c r="V7" s="45" t="s">
        <v>1714</v>
      </c>
      <c r="W7" s="45" t="s">
        <v>1716</v>
      </c>
      <c r="X7" s="45" t="s">
        <v>8</v>
      </c>
      <c r="Y7" s="45" t="s">
        <v>1721</v>
      </c>
      <c r="Z7" s="45" t="s">
        <v>34</v>
      </c>
      <c r="AA7" s="45" t="s">
        <v>1506</v>
      </c>
      <c r="AB7" s="45" t="s">
        <v>1727</v>
      </c>
      <c r="AC7" s="45" t="s">
        <v>35</v>
      </c>
      <c r="AD7" s="45" t="s">
        <v>36</v>
      </c>
      <c r="AE7" s="45" t="s">
        <v>37</v>
      </c>
      <c r="AF7" s="45" t="s">
        <v>96</v>
      </c>
      <c r="AG7" s="45" t="s">
        <v>52</v>
      </c>
      <c r="AH7" s="54" t="s">
        <v>38</v>
      </c>
      <c r="AI7" s="54" t="s">
        <v>39</v>
      </c>
      <c r="AJ7" s="54" t="s">
        <v>40</v>
      </c>
      <c r="AK7" s="54" t="s">
        <v>41</v>
      </c>
      <c r="AL7" s="54" t="s">
        <v>42</v>
      </c>
      <c r="AM7" s="54" t="s">
        <v>43</v>
      </c>
      <c r="AN7" s="54" t="s">
        <v>44</v>
      </c>
      <c r="AO7" s="54" t="s">
        <v>45</v>
      </c>
      <c r="AP7" s="54" t="s">
        <v>46</v>
      </c>
      <c r="AQ7" s="54" t="s">
        <v>47</v>
      </c>
      <c r="AR7" s="54" t="s">
        <v>48</v>
      </c>
      <c r="AS7" s="56" t="s">
        <v>49</v>
      </c>
    </row>
    <row r="8" spans="1:45" s="43" customFormat="1" ht="51" x14ac:dyDescent="0.25">
      <c r="A8" s="142" t="s">
        <v>9</v>
      </c>
      <c r="B8" s="142" t="s">
        <v>90</v>
      </c>
      <c r="C8" s="142" t="s">
        <v>91</v>
      </c>
      <c r="D8" s="142" t="s">
        <v>447</v>
      </c>
      <c r="E8" s="143" t="s">
        <v>1729</v>
      </c>
      <c r="F8" s="143" t="s">
        <v>1730</v>
      </c>
      <c r="G8" s="142" t="s">
        <v>1731</v>
      </c>
      <c r="H8" s="142" t="s">
        <v>1521</v>
      </c>
      <c r="I8" s="142">
        <v>30</v>
      </c>
      <c r="J8" s="142" t="s">
        <v>28</v>
      </c>
      <c r="K8" s="142" t="s">
        <v>1500</v>
      </c>
      <c r="L8" s="142" t="s">
        <v>1541</v>
      </c>
      <c r="M8" s="145" t="s">
        <v>1732</v>
      </c>
      <c r="N8" s="145" t="s">
        <v>1732</v>
      </c>
      <c r="O8" s="142" t="s">
        <v>1558</v>
      </c>
      <c r="P8" s="154" t="s">
        <v>1757</v>
      </c>
      <c r="Q8" s="154" t="s">
        <v>1757</v>
      </c>
      <c r="R8" s="154" t="s">
        <v>1757</v>
      </c>
      <c r="S8" s="154" t="s">
        <v>1757</v>
      </c>
      <c r="T8" s="154" t="s">
        <v>1757</v>
      </c>
      <c r="U8" s="149">
        <v>0</v>
      </c>
      <c r="V8" s="151">
        <v>4900000000</v>
      </c>
      <c r="W8" s="142" t="s">
        <v>1733</v>
      </c>
      <c r="X8" s="151">
        <f t="shared" ref="X8:X16" si="0">+U8+V8</f>
        <v>4900000000</v>
      </c>
      <c r="Y8" s="53"/>
      <c r="Z8" s="50"/>
      <c r="AA8" s="51"/>
      <c r="AB8" s="51"/>
      <c r="AC8" s="51"/>
      <c r="AD8" s="51"/>
      <c r="AE8" s="51"/>
      <c r="AF8" s="179"/>
      <c r="AG8" s="51"/>
      <c r="AH8" s="180"/>
      <c r="AI8" s="180"/>
      <c r="AJ8" s="180"/>
      <c r="AK8" s="180"/>
      <c r="AL8" s="180"/>
      <c r="AM8" s="180"/>
      <c r="AN8" s="180"/>
      <c r="AO8" s="180"/>
      <c r="AP8" s="180"/>
      <c r="AQ8" s="180"/>
      <c r="AR8" s="180"/>
      <c r="AS8" s="181"/>
    </row>
    <row r="9" spans="1:45" s="43" customFormat="1" ht="140.25" x14ac:dyDescent="0.25">
      <c r="A9" s="142" t="s">
        <v>9</v>
      </c>
      <c r="B9" s="142" t="s">
        <v>90</v>
      </c>
      <c r="C9" s="142" t="s">
        <v>24</v>
      </c>
      <c r="D9" s="142" t="s">
        <v>447</v>
      </c>
      <c r="E9" s="142" t="s">
        <v>1734</v>
      </c>
      <c r="F9" s="142" t="s">
        <v>1735</v>
      </c>
      <c r="G9" s="142" t="s">
        <v>1731</v>
      </c>
      <c r="H9" s="142" t="s">
        <v>1521</v>
      </c>
      <c r="I9" s="142">
        <v>166</v>
      </c>
      <c r="J9" s="142" t="s">
        <v>28</v>
      </c>
      <c r="K9" s="142" t="s">
        <v>1500</v>
      </c>
      <c r="L9" s="142" t="s">
        <v>1541</v>
      </c>
      <c r="M9" s="145" t="s">
        <v>1732</v>
      </c>
      <c r="N9" s="145" t="s">
        <v>1732</v>
      </c>
      <c r="O9" s="142" t="s">
        <v>1558</v>
      </c>
      <c r="P9" s="154" t="s">
        <v>1757</v>
      </c>
      <c r="Q9" s="154" t="s">
        <v>1757</v>
      </c>
      <c r="R9" s="154" t="s">
        <v>1757</v>
      </c>
      <c r="S9" s="154" t="s">
        <v>1757</v>
      </c>
      <c r="T9" s="154" t="s">
        <v>1757</v>
      </c>
      <c r="U9" s="149">
        <v>0</v>
      </c>
      <c r="V9" s="151">
        <v>998000000</v>
      </c>
      <c r="W9" s="142" t="s">
        <v>1736</v>
      </c>
      <c r="X9" s="151">
        <f t="shared" si="0"/>
        <v>998000000</v>
      </c>
      <c r="Y9" s="53"/>
      <c r="Z9" s="50"/>
      <c r="AA9" s="51"/>
      <c r="AB9" s="51"/>
      <c r="AC9" s="51"/>
      <c r="AD9" s="51"/>
      <c r="AE9" s="51"/>
      <c r="AF9" s="52"/>
      <c r="AG9" s="51"/>
      <c r="AH9" s="180"/>
      <c r="AI9" s="180"/>
      <c r="AJ9" s="180"/>
      <c r="AK9" s="180"/>
      <c r="AL9" s="180"/>
      <c r="AM9" s="180"/>
      <c r="AN9" s="180"/>
      <c r="AO9" s="140"/>
      <c r="AP9" s="140"/>
      <c r="AQ9" s="180"/>
      <c r="AR9" s="180"/>
      <c r="AS9" s="180"/>
    </row>
    <row r="10" spans="1:45" s="43" customFormat="1" ht="51" x14ac:dyDescent="0.25">
      <c r="A10" s="142" t="s">
        <v>9</v>
      </c>
      <c r="B10" s="142" t="s">
        <v>90</v>
      </c>
      <c r="C10" s="142" t="s">
        <v>91</v>
      </c>
      <c r="D10" s="142" t="s">
        <v>447</v>
      </c>
      <c r="E10" s="142" t="s">
        <v>1737</v>
      </c>
      <c r="F10" s="142" t="s">
        <v>1738</v>
      </c>
      <c r="G10" s="142" t="s">
        <v>1731</v>
      </c>
      <c r="H10" s="142" t="s">
        <v>1521</v>
      </c>
      <c r="I10" s="142">
        <v>120</v>
      </c>
      <c r="J10" s="142" t="s">
        <v>28</v>
      </c>
      <c r="K10" s="142" t="s">
        <v>1500</v>
      </c>
      <c r="L10" s="142" t="s">
        <v>1541</v>
      </c>
      <c r="M10" s="145" t="s">
        <v>1732</v>
      </c>
      <c r="N10" s="145" t="s">
        <v>1732</v>
      </c>
      <c r="O10" s="142" t="s">
        <v>1558</v>
      </c>
      <c r="P10" s="154" t="s">
        <v>1757</v>
      </c>
      <c r="Q10" s="154" t="s">
        <v>1757</v>
      </c>
      <c r="R10" s="154" t="s">
        <v>1757</v>
      </c>
      <c r="S10" s="154" t="s">
        <v>1757</v>
      </c>
      <c r="T10" s="154" t="s">
        <v>1757</v>
      </c>
      <c r="U10" s="149">
        <v>0</v>
      </c>
      <c r="V10" s="151">
        <v>4500000000</v>
      </c>
      <c r="W10" s="142" t="s">
        <v>1739</v>
      </c>
      <c r="X10" s="151">
        <f t="shared" si="0"/>
        <v>4500000000</v>
      </c>
      <c r="Y10" s="53"/>
      <c r="Z10" s="50"/>
      <c r="AA10" s="51"/>
      <c r="AB10" s="51"/>
      <c r="AC10" s="51"/>
      <c r="AD10" s="51"/>
      <c r="AE10" s="51"/>
      <c r="AF10" s="52"/>
      <c r="AG10" s="51"/>
      <c r="AH10" s="180"/>
      <c r="AI10" s="180"/>
      <c r="AJ10" s="180"/>
      <c r="AK10" s="140"/>
      <c r="AL10" s="180"/>
      <c r="AM10" s="180"/>
      <c r="AN10" s="180"/>
      <c r="AO10" s="140"/>
      <c r="AP10" s="140"/>
      <c r="AQ10" s="180"/>
      <c r="AR10" s="180"/>
      <c r="AS10" s="180"/>
    </row>
    <row r="11" spans="1:45" s="43" customFormat="1" ht="89.25" x14ac:dyDescent="0.25">
      <c r="A11" s="142" t="s">
        <v>9</v>
      </c>
      <c r="B11" s="142" t="s">
        <v>90</v>
      </c>
      <c r="C11" s="142" t="s">
        <v>24</v>
      </c>
      <c r="D11" s="142" t="s">
        <v>447</v>
      </c>
      <c r="E11" s="142" t="s">
        <v>1740</v>
      </c>
      <c r="F11" s="142" t="s">
        <v>1741</v>
      </c>
      <c r="G11" s="142" t="s">
        <v>1731</v>
      </c>
      <c r="H11" s="142" t="s">
        <v>1521</v>
      </c>
      <c r="I11" s="142">
        <v>1008</v>
      </c>
      <c r="J11" s="142" t="s">
        <v>28</v>
      </c>
      <c r="K11" s="142" t="s">
        <v>1500</v>
      </c>
      <c r="L11" s="142" t="s">
        <v>1541</v>
      </c>
      <c r="M11" s="145" t="s">
        <v>1732</v>
      </c>
      <c r="N11" s="145" t="s">
        <v>1732</v>
      </c>
      <c r="O11" s="142" t="s">
        <v>1558</v>
      </c>
      <c r="P11" s="154" t="s">
        <v>1757</v>
      </c>
      <c r="Q11" s="154" t="s">
        <v>1757</v>
      </c>
      <c r="R11" s="154" t="s">
        <v>1757</v>
      </c>
      <c r="S11" s="154" t="s">
        <v>1757</v>
      </c>
      <c r="T11" s="154" t="s">
        <v>1757</v>
      </c>
      <c r="U11" s="149">
        <v>0</v>
      </c>
      <c r="V11" s="151">
        <v>40000000000</v>
      </c>
      <c r="W11" s="142" t="s">
        <v>1742</v>
      </c>
      <c r="X11" s="151">
        <f t="shared" si="0"/>
        <v>40000000000</v>
      </c>
      <c r="Y11" s="53"/>
      <c r="Z11" s="50"/>
      <c r="AA11" s="51"/>
      <c r="AB11" s="51"/>
      <c r="AC11" s="51"/>
      <c r="AD11" s="51"/>
      <c r="AE11" s="51"/>
      <c r="AF11" s="50"/>
      <c r="AG11" s="51"/>
      <c r="AH11" s="180"/>
      <c r="AI11" s="180"/>
      <c r="AJ11" s="180"/>
      <c r="AK11" s="140"/>
      <c r="AL11" s="180"/>
      <c r="AM11" s="180"/>
      <c r="AN11" s="180"/>
      <c r="AO11" s="50"/>
      <c r="AP11" s="140"/>
      <c r="AQ11" s="180"/>
      <c r="AR11" s="180"/>
      <c r="AS11" s="180"/>
    </row>
    <row r="12" spans="1:45" s="43" customFormat="1" ht="78.75" customHeight="1" x14ac:dyDescent="0.25">
      <c r="A12" s="142" t="s">
        <v>9</v>
      </c>
      <c r="B12" s="142" t="s">
        <v>90</v>
      </c>
      <c r="C12" s="142" t="s">
        <v>24</v>
      </c>
      <c r="D12" s="142" t="s">
        <v>447</v>
      </c>
      <c r="E12" s="142" t="s">
        <v>2014</v>
      </c>
      <c r="F12" s="142" t="s">
        <v>1744</v>
      </c>
      <c r="G12" s="142" t="s">
        <v>1731</v>
      </c>
      <c r="H12" s="142" t="s">
        <v>2012</v>
      </c>
      <c r="I12" s="142" t="s">
        <v>2013</v>
      </c>
      <c r="J12" s="142" t="s">
        <v>28</v>
      </c>
      <c r="K12" s="142" t="s">
        <v>1500</v>
      </c>
      <c r="L12" s="142" t="s">
        <v>1541</v>
      </c>
      <c r="M12" s="145" t="s">
        <v>1732</v>
      </c>
      <c r="N12" s="145" t="s">
        <v>1732</v>
      </c>
      <c r="O12" s="142" t="s">
        <v>1558</v>
      </c>
      <c r="P12" s="147" t="s">
        <v>1830</v>
      </c>
      <c r="Q12" s="142" t="s">
        <v>1564</v>
      </c>
      <c r="R12" s="142" t="s">
        <v>2028</v>
      </c>
      <c r="S12" s="142" t="s">
        <v>2029</v>
      </c>
      <c r="T12" s="164" t="s">
        <v>2030</v>
      </c>
      <c r="U12" s="149">
        <v>4700000000</v>
      </c>
      <c r="V12" s="154">
        <v>0</v>
      </c>
      <c r="W12" s="142" t="s">
        <v>1757</v>
      </c>
      <c r="X12" s="151">
        <f t="shared" si="0"/>
        <v>4700000000</v>
      </c>
      <c r="Y12" s="53"/>
      <c r="Z12" s="50"/>
      <c r="AA12" s="51"/>
      <c r="AB12" s="51"/>
      <c r="AC12" s="51"/>
      <c r="AD12" s="51"/>
      <c r="AE12" s="51"/>
      <c r="AF12" s="50"/>
      <c r="AG12" s="51"/>
      <c r="AH12" s="180"/>
      <c r="AI12" s="180"/>
      <c r="AJ12" s="180"/>
      <c r="AK12" s="140"/>
      <c r="AL12" s="180"/>
      <c r="AM12" s="180"/>
      <c r="AN12" s="180"/>
      <c r="AO12" s="140"/>
      <c r="AP12" s="140"/>
      <c r="AQ12" s="180"/>
      <c r="AR12" s="180"/>
      <c r="AS12" s="180"/>
    </row>
    <row r="13" spans="1:45" s="43" customFormat="1" ht="216.75" x14ac:dyDescent="0.25">
      <c r="A13" s="142" t="s">
        <v>9</v>
      </c>
      <c r="B13" s="142" t="s">
        <v>18</v>
      </c>
      <c r="C13" s="142" t="s">
        <v>91</v>
      </c>
      <c r="D13" s="142" t="s">
        <v>2063</v>
      </c>
      <c r="E13" s="142" t="s">
        <v>1745</v>
      </c>
      <c r="F13" s="142" t="s">
        <v>1746</v>
      </c>
      <c r="G13" s="142" t="s">
        <v>1747</v>
      </c>
      <c r="H13" s="142" t="s">
        <v>1522</v>
      </c>
      <c r="I13" s="142">
        <v>40</v>
      </c>
      <c r="J13" s="142" t="s">
        <v>28</v>
      </c>
      <c r="K13" s="142" t="s">
        <v>1500</v>
      </c>
      <c r="L13" s="142" t="s">
        <v>1541</v>
      </c>
      <c r="M13" s="145" t="s">
        <v>1732</v>
      </c>
      <c r="N13" s="145" t="s">
        <v>1732</v>
      </c>
      <c r="O13" s="142" t="s">
        <v>1558</v>
      </c>
      <c r="P13" s="147" t="s">
        <v>1843</v>
      </c>
      <c r="Q13" s="142" t="s">
        <v>2015</v>
      </c>
      <c r="R13" s="142" t="s">
        <v>1745</v>
      </c>
      <c r="S13" s="142" t="s">
        <v>1617</v>
      </c>
      <c r="T13" s="164" t="s">
        <v>2031</v>
      </c>
      <c r="U13" s="149">
        <v>1740623784</v>
      </c>
      <c r="V13" s="154">
        <v>0</v>
      </c>
      <c r="W13" s="142" t="s">
        <v>1757</v>
      </c>
      <c r="X13" s="151">
        <f t="shared" si="0"/>
        <v>1740623784</v>
      </c>
      <c r="Y13" s="53"/>
      <c r="Z13" s="50"/>
      <c r="AA13" s="51"/>
      <c r="AB13" s="51"/>
      <c r="AC13" s="51"/>
      <c r="AD13" s="51"/>
      <c r="AE13" s="51"/>
      <c r="AF13" s="50"/>
      <c r="AG13" s="50"/>
      <c r="AH13" s="50"/>
      <c r="AI13" s="50"/>
      <c r="AJ13" s="50"/>
      <c r="AK13" s="50"/>
      <c r="AL13" s="50"/>
      <c r="AM13" s="50"/>
      <c r="AN13" s="50"/>
      <c r="AO13" s="50"/>
      <c r="AP13" s="50"/>
      <c r="AQ13" s="50"/>
      <c r="AR13" s="50"/>
      <c r="AS13" s="50"/>
    </row>
    <row r="14" spans="1:45" s="43" customFormat="1" ht="38.25" customHeight="1" x14ac:dyDescent="0.25">
      <c r="A14" s="165" t="s">
        <v>9</v>
      </c>
      <c r="B14" s="165" t="s">
        <v>18</v>
      </c>
      <c r="C14" s="165" t="s">
        <v>91</v>
      </c>
      <c r="D14" s="165" t="s">
        <v>2063</v>
      </c>
      <c r="E14" s="165" t="s">
        <v>1748</v>
      </c>
      <c r="F14" s="165" t="s">
        <v>1749</v>
      </c>
      <c r="G14" s="165" t="s">
        <v>1747</v>
      </c>
      <c r="H14" s="142" t="s">
        <v>1522</v>
      </c>
      <c r="I14" s="142">
        <v>150</v>
      </c>
      <c r="J14" s="165" t="s">
        <v>28</v>
      </c>
      <c r="K14" s="165" t="s">
        <v>1500</v>
      </c>
      <c r="L14" s="165" t="s">
        <v>1541</v>
      </c>
      <c r="M14" s="166" t="s">
        <v>1732</v>
      </c>
      <c r="N14" s="166" t="s">
        <v>1732</v>
      </c>
      <c r="O14" s="165" t="s">
        <v>1558</v>
      </c>
      <c r="P14" s="167" t="s">
        <v>1843</v>
      </c>
      <c r="Q14" s="165" t="s">
        <v>2015</v>
      </c>
      <c r="R14" s="165" t="s">
        <v>1748</v>
      </c>
      <c r="S14" s="165" t="s">
        <v>1619</v>
      </c>
      <c r="T14" s="164" t="s">
        <v>2032</v>
      </c>
      <c r="U14" s="149">
        <v>61410613000</v>
      </c>
      <c r="V14" s="154">
        <v>0</v>
      </c>
      <c r="W14" s="165"/>
      <c r="X14" s="151">
        <f t="shared" si="0"/>
        <v>61410613000</v>
      </c>
      <c r="Y14" s="182"/>
      <c r="Z14" s="50"/>
      <c r="AA14" s="51"/>
      <c r="AB14" s="51"/>
      <c r="AC14" s="51"/>
      <c r="AD14" s="51"/>
      <c r="AE14" s="51"/>
      <c r="AF14" s="50"/>
      <c r="AG14" s="51"/>
      <c r="AH14" s="50"/>
      <c r="AI14" s="50"/>
      <c r="AJ14" s="50"/>
      <c r="AK14" s="50"/>
      <c r="AL14" s="50"/>
      <c r="AM14" s="50"/>
      <c r="AN14" s="50"/>
      <c r="AO14" s="50"/>
      <c r="AP14" s="50"/>
      <c r="AQ14" s="50"/>
      <c r="AR14" s="50"/>
      <c r="AS14" s="50"/>
    </row>
    <row r="15" spans="1:45" s="43" customFormat="1" ht="93.75" customHeight="1" x14ac:dyDescent="0.25">
      <c r="A15" s="142" t="s">
        <v>9</v>
      </c>
      <c r="B15" s="142" t="s">
        <v>18</v>
      </c>
      <c r="C15" s="142" t="s">
        <v>91</v>
      </c>
      <c r="D15" s="142" t="s">
        <v>2063</v>
      </c>
      <c r="E15" s="142" t="s">
        <v>1751</v>
      </c>
      <c r="F15" s="142" t="s">
        <v>1752</v>
      </c>
      <c r="G15" s="142" t="s">
        <v>1747</v>
      </c>
      <c r="H15" s="142" t="s">
        <v>1523</v>
      </c>
      <c r="I15" s="142">
        <v>98</v>
      </c>
      <c r="J15" s="142" t="s">
        <v>28</v>
      </c>
      <c r="K15" s="142" t="s">
        <v>1500</v>
      </c>
      <c r="L15" s="142" t="s">
        <v>1541</v>
      </c>
      <c r="M15" s="145" t="s">
        <v>1732</v>
      </c>
      <c r="N15" s="145" t="s">
        <v>1750</v>
      </c>
      <c r="O15" s="142" t="s">
        <v>1558</v>
      </c>
      <c r="P15" s="153" t="s">
        <v>1757</v>
      </c>
      <c r="Q15" s="154" t="s">
        <v>1757</v>
      </c>
      <c r="R15" s="154" t="s">
        <v>1757</v>
      </c>
      <c r="S15" s="155" t="s">
        <v>1757</v>
      </c>
      <c r="T15" s="155" t="s">
        <v>1757</v>
      </c>
      <c r="U15" s="149">
        <v>0</v>
      </c>
      <c r="V15" s="157">
        <v>3990422800</v>
      </c>
      <c r="W15" s="142" t="s">
        <v>1753</v>
      </c>
      <c r="X15" s="151">
        <f t="shared" si="0"/>
        <v>3990422800</v>
      </c>
      <c r="Y15" s="53"/>
      <c r="Z15" s="52"/>
      <c r="AA15" s="51"/>
      <c r="AB15" s="51"/>
      <c r="AC15" s="51"/>
      <c r="AD15" s="51"/>
      <c r="AE15" s="51"/>
      <c r="AF15" s="180"/>
      <c r="AG15" s="51"/>
      <c r="AH15" s="50"/>
      <c r="AI15" s="50"/>
      <c r="AJ15" s="50"/>
      <c r="AK15" s="50"/>
      <c r="AL15" s="50"/>
      <c r="AM15" s="50"/>
      <c r="AN15" s="50"/>
      <c r="AO15" s="140"/>
      <c r="AP15" s="50"/>
      <c r="AQ15" s="50"/>
      <c r="AR15" s="50"/>
      <c r="AS15" s="50"/>
    </row>
    <row r="16" spans="1:45" s="183" customFormat="1" ht="89.25" x14ac:dyDescent="0.25">
      <c r="A16" s="142" t="s">
        <v>9</v>
      </c>
      <c r="B16" s="142" t="s">
        <v>15</v>
      </c>
      <c r="C16" s="142" t="s">
        <v>91</v>
      </c>
      <c r="D16" s="142" t="s">
        <v>255</v>
      </c>
      <c r="E16" s="142" t="s">
        <v>1754</v>
      </c>
      <c r="F16" s="142" t="s">
        <v>1755</v>
      </c>
      <c r="G16" s="142" t="s">
        <v>1756</v>
      </c>
      <c r="H16" s="142" t="s">
        <v>1758</v>
      </c>
      <c r="I16" s="142">
        <v>15</v>
      </c>
      <c r="J16" s="142" t="s">
        <v>28</v>
      </c>
      <c r="K16" s="142" t="s">
        <v>1500</v>
      </c>
      <c r="L16" s="142" t="s">
        <v>1541</v>
      </c>
      <c r="M16" s="145" t="s">
        <v>1732</v>
      </c>
      <c r="N16" s="145" t="s">
        <v>1732</v>
      </c>
      <c r="O16" s="142" t="s">
        <v>1557</v>
      </c>
      <c r="P16" s="147" t="s">
        <v>1841</v>
      </c>
      <c r="Q16" s="142" t="s">
        <v>1842</v>
      </c>
      <c r="R16" s="142"/>
      <c r="S16" s="142"/>
      <c r="T16" s="142"/>
      <c r="U16" s="149">
        <v>4000000000</v>
      </c>
      <c r="V16" s="149">
        <v>0</v>
      </c>
      <c r="W16" s="142" t="s">
        <v>2099</v>
      </c>
      <c r="X16" s="151">
        <f t="shared" si="0"/>
        <v>4000000000</v>
      </c>
      <c r="Y16" s="53"/>
      <c r="Z16" s="50"/>
      <c r="AA16" s="51"/>
      <c r="AB16" s="51"/>
      <c r="AC16" s="51"/>
      <c r="AD16" s="51"/>
      <c r="AE16" s="51"/>
      <c r="AF16" s="179"/>
      <c r="AG16" s="51"/>
      <c r="AH16" s="180"/>
      <c r="AI16" s="180"/>
      <c r="AJ16" s="180"/>
      <c r="AK16" s="180"/>
      <c r="AL16" s="180"/>
      <c r="AM16" s="180"/>
      <c r="AN16" s="180"/>
      <c r="AO16" s="180"/>
      <c r="AP16" s="180"/>
      <c r="AQ16" s="180"/>
      <c r="AR16" s="180"/>
      <c r="AS16" s="181"/>
    </row>
    <row r="17" spans="1:45" s="183" customFormat="1" ht="280.5" x14ac:dyDescent="0.25">
      <c r="A17" s="142" t="s">
        <v>9</v>
      </c>
      <c r="B17" s="142" t="s">
        <v>15</v>
      </c>
      <c r="C17" s="142" t="s">
        <v>24</v>
      </c>
      <c r="D17" s="142" t="s">
        <v>1761</v>
      </c>
      <c r="E17" s="142" t="s">
        <v>1759</v>
      </c>
      <c r="F17" s="142" t="s">
        <v>1760</v>
      </c>
      <c r="G17" s="142" t="s">
        <v>1756</v>
      </c>
      <c r="H17" s="142" t="s">
        <v>31</v>
      </c>
      <c r="I17" s="142">
        <v>4</v>
      </c>
      <c r="J17" s="142" t="s">
        <v>28</v>
      </c>
      <c r="K17" s="142" t="s">
        <v>1500</v>
      </c>
      <c r="L17" s="142" t="s">
        <v>1541</v>
      </c>
      <c r="M17" s="145" t="s">
        <v>1732</v>
      </c>
      <c r="N17" s="145" t="s">
        <v>1750</v>
      </c>
      <c r="O17" s="142" t="s">
        <v>1557</v>
      </c>
      <c r="P17" s="147" t="s">
        <v>2016</v>
      </c>
      <c r="Q17" s="150" t="s">
        <v>2017</v>
      </c>
      <c r="R17" s="150"/>
      <c r="S17" s="150"/>
      <c r="T17" s="150"/>
      <c r="U17" s="149">
        <f>7300000000+11000000000+22500000000</f>
        <v>40800000000</v>
      </c>
      <c r="V17" s="149">
        <v>0</v>
      </c>
      <c r="W17" s="142" t="s">
        <v>1757</v>
      </c>
      <c r="X17" s="151">
        <f t="shared" ref="X17:X18" si="1">+U17+V17</f>
        <v>40800000000</v>
      </c>
      <c r="Y17" s="53"/>
      <c r="Z17" s="50"/>
      <c r="AA17" s="51"/>
      <c r="AB17" s="51"/>
      <c r="AC17" s="51"/>
      <c r="AD17" s="51"/>
      <c r="AE17" s="51"/>
      <c r="AF17" s="179"/>
      <c r="AG17" s="51"/>
      <c r="AH17" s="180"/>
      <c r="AI17" s="180"/>
      <c r="AJ17" s="180"/>
      <c r="AK17" s="180"/>
      <c r="AL17" s="180"/>
      <c r="AM17" s="180"/>
      <c r="AN17" s="180"/>
      <c r="AO17" s="180"/>
      <c r="AP17" s="180"/>
      <c r="AQ17" s="180"/>
      <c r="AR17" s="180"/>
      <c r="AS17" s="181"/>
    </row>
    <row r="18" spans="1:45" s="183" customFormat="1" ht="115.5" x14ac:dyDescent="0.25">
      <c r="A18" s="142" t="s">
        <v>9</v>
      </c>
      <c r="B18" s="142" t="s">
        <v>15</v>
      </c>
      <c r="C18" s="142" t="s">
        <v>24</v>
      </c>
      <c r="D18" s="142" t="s">
        <v>1761</v>
      </c>
      <c r="E18" s="142" t="s">
        <v>1763</v>
      </c>
      <c r="F18" s="142" t="s">
        <v>1762</v>
      </c>
      <c r="G18" s="142" t="s">
        <v>1756</v>
      </c>
      <c r="H18" s="142" t="s">
        <v>1898</v>
      </c>
      <c r="I18" s="142" t="s">
        <v>2100</v>
      </c>
      <c r="J18" s="142" t="s">
        <v>28</v>
      </c>
      <c r="K18" s="142" t="s">
        <v>1500</v>
      </c>
      <c r="L18" s="142" t="s">
        <v>1541</v>
      </c>
      <c r="M18" s="145" t="s">
        <v>1750</v>
      </c>
      <c r="N18" s="145" t="s">
        <v>1764</v>
      </c>
      <c r="O18" s="142" t="s">
        <v>1557</v>
      </c>
      <c r="P18" s="147" t="s">
        <v>1845</v>
      </c>
      <c r="Q18" s="150" t="s">
        <v>1840</v>
      </c>
      <c r="R18" s="150"/>
      <c r="S18" s="150"/>
      <c r="T18" s="150"/>
      <c r="U18" s="149">
        <v>3000000000</v>
      </c>
      <c r="V18" s="149">
        <v>0</v>
      </c>
      <c r="W18" s="142"/>
      <c r="X18" s="151">
        <f t="shared" si="1"/>
        <v>3000000000</v>
      </c>
      <c r="Y18" s="53"/>
      <c r="Z18" s="50"/>
      <c r="AA18" s="51"/>
      <c r="AB18" s="51"/>
      <c r="AC18" s="51"/>
      <c r="AD18" s="51"/>
      <c r="AE18" s="51"/>
      <c r="AF18" s="179"/>
      <c r="AG18" s="51"/>
      <c r="AH18" s="180"/>
      <c r="AI18" s="180"/>
      <c r="AJ18" s="180"/>
      <c r="AK18" s="180"/>
      <c r="AL18" s="180"/>
      <c r="AM18" s="180"/>
      <c r="AN18" s="180"/>
      <c r="AO18" s="180"/>
      <c r="AP18" s="180"/>
      <c r="AQ18" s="180"/>
      <c r="AR18" s="180"/>
      <c r="AS18" s="181"/>
    </row>
    <row r="19" spans="1:45" s="43" customFormat="1" ht="51" x14ac:dyDescent="0.25">
      <c r="A19" s="142" t="s">
        <v>9</v>
      </c>
      <c r="B19" s="142" t="s">
        <v>15</v>
      </c>
      <c r="C19" s="142" t="s">
        <v>25</v>
      </c>
      <c r="D19" s="142" t="s">
        <v>1213</v>
      </c>
      <c r="E19" s="142" t="s">
        <v>1767</v>
      </c>
      <c r="F19" s="142" t="s">
        <v>1768</v>
      </c>
      <c r="G19" s="142" t="s">
        <v>25</v>
      </c>
      <c r="H19" s="142" t="s">
        <v>1769</v>
      </c>
      <c r="I19" s="188" t="s">
        <v>2018</v>
      </c>
      <c r="J19" s="142" t="s">
        <v>28</v>
      </c>
      <c r="K19" s="142" t="s">
        <v>1500</v>
      </c>
      <c r="L19" s="142" t="s">
        <v>1541</v>
      </c>
      <c r="M19" s="145" t="s">
        <v>1772</v>
      </c>
      <c r="N19" s="145" t="s">
        <v>1732</v>
      </c>
      <c r="O19" s="142" t="s">
        <v>1557</v>
      </c>
      <c r="P19" s="204" t="s">
        <v>1845</v>
      </c>
      <c r="Q19" s="201" t="s">
        <v>1840</v>
      </c>
      <c r="R19" s="188"/>
      <c r="S19" s="147"/>
      <c r="T19" s="142"/>
      <c r="U19" s="149">
        <v>450000000</v>
      </c>
      <c r="V19" s="149">
        <v>0</v>
      </c>
      <c r="W19" s="150"/>
      <c r="X19" s="151">
        <f t="shared" ref="X19:X57" si="2">+U19+V19</f>
        <v>450000000</v>
      </c>
      <c r="Y19" s="53"/>
      <c r="Z19" s="50"/>
      <c r="AA19" s="51"/>
      <c r="AB19" s="51"/>
      <c r="AC19" s="51"/>
      <c r="AD19" s="51"/>
      <c r="AE19" s="51"/>
      <c r="AF19" s="179"/>
      <c r="AG19" s="51"/>
      <c r="AH19" s="180"/>
      <c r="AI19" s="180"/>
      <c r="AJ19" s="180"/>
      <c r="AK19" s="180"/>
      <c r="AL19" s="180"/>
      <c r="AM19" s="180"/>
      <c r="AN19" s="180"/>
      <c r="AO19" s="180"/>
      <c r="AP19" s="180"/>
      <c r="AQ19" s="180"/>
      <c r="AR19" s="180"/>
      <c r="AS19" s="180"/>
    </row>
    <row r="20" spans="1:45" s="43" customFormat="1" ht="70.5" customHeight="1" x14ac:dyDescent="0.25">
      <c r="A20" s="142" t="s">
        <v>9</v>
      </c>
      <c r="B20" s="142" t="s">
        <v>15</v>
      </c>
      <c r="C20" s="142" t="s">
        <v>25</v>
      </c>
      <c r="D20" s="142" t="s">
        <v>1213</v>
      </c>
      <c r="E20" s="142" t="s">
        <v>2101</v>
      </c>
      <c r="F20" s="142" t="s">
        <v>1771</v>
      </c>
      <c r="G20" s="142" t="s">
        <v>25</v>
      </c>
      <c r="H20" s="142" t="s">
        <v>1769</v>
      </c>
      <c r="I20" s="189"/>
      <c r="J20" s="142" t="s">
        <v>28</v>
      </c>
      <c r="K20" s="142" t="s">
        <v>1500</v>
      </c>
      <c r="L20" s="142" t="s">
        <v>1541</v>
      </c>
      <c r="M20" s="145" t="s">
        <v>1750</v>
      </c>
      <c r="N20" s="145" t="s">
        <v>1764</v>
      </c>
      <c r="O20" s="142" t="s">
        <v>1557</v>
      </c>
      <c r="P20" s="189"/>
      <c r="Q20" s="202"/>
      <c r="R20" s="189"/>
      <c r="S20" s="147"/>
      <c r="T20" s="142"/>
      <c r="U20" s="149">
        <v>45000000</v>
      </c>
      <c r="V20" s="149">
        <v>0</v>
      </c>
      <c r="W20" s="150"/>
      <c r="X20" s="151">
        <f t="shared" si="2"/>
        <v>45000000</v>
      </c>
      <c r="Y20" s="53"/>
      <c r="Z20" s="50"/>
      <c r="AA20" s="51"/>
      <c r="AB20" s="51"/>
      <c r="AC20" s="51"/>
      <c r="AD20" s="51"/>
      <c r="AE20" s="51"/>
      <c r="AF20" s="179"/>
      <c r="AG20" s="51"/>
      <c r="AH20" s="180"/>
      <c r="AI20" s="180"/>
      <c r="AJ20" s="180"/>
      <c r="AK20" s="180"/>
      <c r="AL20" s="180"/>
      <c r="AM20" s="180"/>
      <c r="AN20" s="180"/>
      <c r="AO20" s="180"/>
      <c r="AP20" s="180"/>
      <c r="AQ20" s="180"/>
      <c r="AR20" s="180"/>
      <c r="AS20" s="180"/>
    </row>
    <row r="21" spans="1:45" s="184" customFormat="1" ht="51" x14ac:dyDescent="0.25">
      <c r="A21" s="142" t="s">
        <v>9</v>
      </c>
      <c r="B21" s="142" t="s">
        <v>15</v>
      </c>
      <c r="C21" s="142" t="s">
        <v>25</v>
      </c>
      <c r="D21" s="142" t="s">
        <v>1213</v>
      </c>
      <c r="E21" s="143" t="s">
        <v>1773</v>
      </c>
      <c r="F21" s="142" t="s">
        <v>1774</v>
      </c>
      <c r="G21" s="142" t="s">
        <v>25</v>
      </c>
      <c r="H21" s="160" t="s">
        <v>1769</v>
      </c>
      <c r="I21" s="190" t="s">
        <v>1757</v>
      </c>
      <c r="J21" s="178" t="s">
        <v>28</v>
      </c>
      <c r="K21" s="142" t="s">
        <v>1500</v>
      </c>
      <c r="L21" s="142" t="s">
        <v>1541</v>
      </c>
      <c r="M21" s="145" t="s">
        <v>1732</v>
      </c>
      <c r="N21" s="145" t="s">
        <v>1732</v>
      </c>
      <c r="O21" s="142" t="s">
        <v>1557</v>
      </c>
      <c r="P21" s="189"/>
      <c r="Q21" s="202"/>
      <c r="R21" s="189"/>
      <c r="S21" s="142"/>
      <c r="T21" s="142"/>
      <c r="U21" s="149">
        <v>45000000</v>
      </c>
      <c r="V21" s="149">
        <v>0</v>
      </c>
      <c r="W21" s="150"/>
      <c r="X21" s="151">
        <f t="shared" si="2"/>
        <v>45000000</v>
      </c>
      <c r="Y21" s="53"/>
      <c r="Z21" s="50"/>
      <c r="AA21" s="51"/>
      <c r="AB21" s="51"/>
      <c r="AC21" s="51"/>
      <c r="AD21" s="51"/>
      <c r="AE21" s="51"/>
      <c r="AF21" s="179"/>
      <c r="AG21" s="51"/>
      <c r="AH21" s="180"/>
      <c r="AI21" s="180"/>
      <c r="AJ21" s="180"/>
      <c r="AK21" s="180"/>
      <c r="AL21" s="180"/>
      <c r="AM21" s="180"/>
      <c r="AN21" s="180"/>
      <c r="AO21" s="180"/>
      <c r="AP21" s="180"/>
      <c r="AQ21" s="180"/>
      <c r="AR21" s="180"/>
      <c r="AS21" s="180"/>
    </row>
    <row r="22" spans="1:45" s="184" customFormat="1" ht="51" x14ac:dyDescent="0.25">
      <c r="A22" s="142" t="s">
        <v>9</v>
      </c>
      <c r="B22" s="142" t="s">
        <v>15</v>
      </c>
      <c r="C22" s="142" t="s">
        <v>25</v>
      </c>
      <c r="D22" s="142" t="s">
        <v>1213</v>
      </c>
      <c r="E22" s="143" t="s">
        <v>1970</v>
      </c>
      <c r="F22" s="142" t="s">
        <v>1774</v>
      </c>
      <c r="G22" s="142" t="s">
        <v>25</v>
      </c>
      <c r="H22" s="160" t="s">
        <v>1769</v>
      </c>
      <c r="I22" s="191"/>
      <c r="J22" s="178" t="s">
        <v>28</v>
      </c>
      <c r="K22" s="142" t="s">
        <v>1500</v>
      </c>
      <c r="L22" s="142" t="s">
        <v>1541</v>
      </c>
      <c r="M22" s="145" t="s">
        <v>1732</v>
      </c>
      <c r="N22" s="145" t="s">
        <v>1732</v>
      </c>
      <c r="O22" s="142" t="s">
        <v>1557</v>
      </c>
      <c r="P22" s="189"/>
      <c r="Q22" s="202"/>
      <c r="R22" s="189"/>
      <c r="S22" s="142"/>
      <c r="T22" s="142"/>
      <c r="U22" s="149">
        <v>45000000</v>
      </c>
      <c r="V22" s="149">
        <v>0</v>
      </c>
      <c r="W22" s="150"/>
      <c r="X22" s="151">
        <f t="shared" si="2"/>
        <v>45000000</v>
      </c>
      <c r="Y22" s="53"/>
      <c r="Z22" s="50"/>
      <c r="AA22" s="51"/>
      <c r="AB22" s="51"/>
      <c r="AC22" s="51"/>
      <c r="AD22" s="51"/>
      <c r="AE22" s="51"/>
      <c r="AF22" s="179"/>
      <c r="AG22" s="51"/>
      <c r="AH22" s="180"/>
      <c r="AI22" s="180"/>
      <c r="AJ22" s="180"/>
      <c r="AK22" s="180"/>
      <c r="AL22" s="180"/>
      <c r="AM22" s="180"/>
      <c r="AN22" s="180"/>
      <c r="AO22" s="180"/>
      <c r="AP22" s="180"/>
      <c r="AQ22" s="180"/>
      <c r="AR22" s="180"/>
      <c r="AS22" s="180"/>
    </row>
    <row r="23" spans="1:45" s="184" customFormat="1" ht="141.75" customHeight="1" x14ac:dyDescent="0.25">
      <c r="A23" s="142" t="s">
        <v>9</v>
      </c>
      <c r="B23" s="142" t="s">
        <v>15</v>
      </c>
      <c r="C23" s="142" t="s">
        <v>25</v>
      </c>
      <c r="D23" s="142" t="s">
        <v>1213</v>
      </c>
      <c r="E23" s="143" t="s">
        <v>1776</v>
      </c>
      <c r="F23" s="142" t="s">
        <v>1775</v>
      </c>
      <c r="G23" s="142" t="s">
        <v>25</v>
      </c>
      <c r="H23" s="160" t="s">
        <v>1769</v>
      </c>
      <c r="I23" s="192"/>
      <c r="J23" s="178" t="s">
        <v>28</v>
      </c>
      <c r="K23" s="142" t="s">
        <v>1500</v>
      </c>
      <c r="L23" s="142" t="s">
        <v>1541</v>
      </c>
      <c r="M23" s="145" t="s">
        <v>1732</v>
      </c>
      <c r="N23" s="145" t="s">
        <v>1732</v>
      </c>
      <c r="O23" s="142" t="s">
        <v>1557</v>
      </c>
      <c r="P23" s="193"/>
      <c r="Q23" s="203"/>
      <c r="R23" s="193"/>
      <c r="S23" s="142"/>
      <c r="T23" s="142"/>
      <c r="U23" s="149">
        <v>35000000</v>
      </c>
      <c r="V23" s="149">
        <v>0</v>
      </c>
      <c r="W23" s="150"/>
      <c r="X23" s="151">
        <f t="shared" si="2"/>
        <v>35000000</v>
      </c>
      <c r="Y23" s="53"/>
      <c r="Z23" s="50"/>
      <c r="AA23" s="51"/>
      <c r="AB23" s="51"/>
      <c r="AC23" s="51"/>
      <c r="AD23" s="51"/>
      <c r="AE23" s="51"/>
      <c r="AF23" s="179"/>
      <c r="AG23" s="51"/>
      <c r="AH23" s="180"/>
      <c r="AI23" s="180"/>
      <c r="AJ23" s="180"/>
      <c r="AK23" s="180"/>
      <c r="AL23" s="180"/>
      <c r="AM23" s="180"/>
      <c r="AN23" s="180"/>
      <c r="AO23" s="180"/>
      <c r="AP23" s="180"/>
      <c r="AQ23" s="180"/>
      <c r="AR23" s="180"/>
      <c r="AS23" s="180"/>
    </row>
    <row r="24" spans="1:45" s="184" customFormat="1" ht="104.25" customHeight="1" x14ac:dyDescent="0.25">
      <c r="A24" s="142" t="s">
        <v>9</v>
      </c>
      <c r="B24" s="142" t="s">
        <v>15</v>
      </c>
      <c r="C24" s="142" t="s">
        <v>25</v>
      </c>
      <c r="D24" s="142" t="s">
        <v>1344</v>
      </c>
      <c r="E24" s="142" t="s">
        <v>1777</v>
      </c>
      <c r="F24" s="142" t="s">
        <v>1778</v>
      </c>
      <c r="G24" s="142" t="s">
        <v>1780</v>
      </c>
      <c r="H24" s="142" t="s">
        <v>1779</v>
      </c>
      <c r="I24" s="175">
        <v>620</v>
      </c>
      <c r="J24" s="142" t="s">
        <v>28</v>
      </c>
      <c r="K24" s="142" t="s">
        <v>1500</v>
      </c>
      <c r="L24" s="142" t="s">
        <v>1541</v>
      </c>
      <c r="M24" s="145" t="s">
        <v>1732</v>
      </c>
      <c r="N24" s="145" t="s">
        <v>1732</v>
      </c>
      <c r="O24" s="142" t="s">
        <v>1557</v>
      </c>
      <c r="P24" s="146" t="s">
        <v>1845</v>
      </c>
      <c r="Q24" s="142" t="s">
        <v>1840</v>
      </c>
      <c r="R24" s="150"/>
      <c r="S24" s="150"/>
      <c r="T24" s="150"/>
      <c r="U24" s="149">
        <v>8000000000</v>
      </c>
      <c r="V24" s="151">
        <v>47125000</v>
      </c>
      <c r="W24" s="150" t="s">
        <v>1783</v>
      </c>
      <c r="X24" s="151">
        <f t="shared" si="2"/>
        <v>8047125000</v>
      </c>
      <c r="Y24" s="53"/>
      <c r="Z24" s="50"/>
      <c r="AA24" s="51"/>
      <c r="AB24" s="51"/>
      <c r="AC24" s="51"/>
      <c r="AD24" s="51"/>
      <c r="AE24" s="51"/>
      <c r="AF24" s="179"/>
      <c r="AG24" s="51"/>
      <c r="AH24" s="180"/>
      <c r="AI24" s="180"/>
      <c r="AJ24" s="180"/>
      <c r="AK24" s="180"/>
      <c r="AL24" s="180"/>
      <c r="AM24" s="180"/>
      <c r="AN24" s="180"/>
      <c r="AO24" s="180"/>
      <c r="AP24" s="180"/>
      <c r="AQ24" s="180"/>
      <c r="AR24" s="180"/>
      <c r="AS24" s="181"/>
    </row>
    <row r="25" spans="1:45" s="184" customFormat="1" ht="76.5" customHeight="1" x14ac:dyDescent="0.25">
      <c r="A25" s="142" t="s">
        <v>9</v>
      </c>
      <c r="B25" s="142" t="s">
        <v>15</v>
      </c>
      <c r="C25" s="142" t="s">
        <v>25</v>
      </c>
      <c r="D25" s="142" t="s">
        <v>1344</v>
      </c>
      <c r="E25" s="143" t="s">
        <v>2102</v>
      </c>
      <c r="F25" s="142" t="s">
        <v>1782</v>
      </c>
      <c r="G25" s="142" t="s">
        <v>1780</v>
      </c>
      <c r="H25" s="142" t="s">
        <v>1781</v>
      </c>
      <c r="I25" s="142">
        <v>70</v>
      </c>
      <c r="J25" s="142" t="s">
        <v>28</v>
      </c>
      <c r="K25" s="142" t="s">
        <v>1500</v>
      </c>
      <c r="L25" s="142" t="s">
        <v>1541</v>
      </c>
      <c r="M25" s="145" t="s">
        <v>1732</v>
      </c>
      <c r="N25" s="145" t="s">
        <v>1732</v>
      </c>
      <c r="O25" s="142" t="s">
        <v>1557</v>
      </c>
      <c r="P25" s="146" t="s">
        <v>2019</v>
      </c>
      <c r="Q25" s="142" t="s">
        <v>1842</v>
      </c>
      <c r="R25" s="150"/>
      <c r="S25" s="150"/>
      <c r="T25" s="150"/>
      <c r="U25" s="149">
        <v>2000000000</v>
      </c>
      <c r="V25" s="148">
        <f>485696800+
84176068</f>
        <v>569872868</v>
      </c>
      <c r="W25" s="150" t="s">
        <v>1784</v>
      </c>
      <c r="X25" s="151">
        <f t="shared" si="2"/>
        <v>2569872868</v>
      </c>
      <c r="Y25" s="53"/>
      <c r="Z25" s="50"/>
      <c r="AA25" s="51"/>
      <c r="AB25" s="51"/>
      <c r="AC25" s="51"/>
      <c r="AD25" s="51"/>
      <c r="AE25" s="51"/>
      <c r="AF25" s="179"/>
      <c r="AG25" s="51"/>
      <c r="AH25" s="180"/>
      <c r="AI25" s="180"/>
      <c r="AJ25" s="180"/>
      <c r="AK25" s="180"/>
      <c r="AL25" s="180"/>
      <c r="AM25" s="180"/>
      <c r="AN25" s="180"/>
      <c r="AO25" s="180"/>
      <c r="AP25" s="180"/>
      <c r="AQ25" s="180"/>
      <c r="AR25" s="180"/>
      <c r="AS25" s="181"/>
    </row>
    <row r="26" spans="1:45" s="184" customFormat="1" ht="76.5" x14ac:dyDescent="0.25">
      <c r="A26" s="142" t="s">
        <v>9</v>
      </c>
      <c r="B26" s="142" t="s">
        <v>15</v>
      </c>
      <c r="C26" s="142" t="s">
        <v>91</v>
      </c>
      <c r="D26" s="142" t="s">
        <v>1344</v>
      </c>
      <c r="E26" s="143" t="s">
        <v>1785</v>
      </c>
      <c r="F26" s="142" t="s">
        <v>1786</v>
      </c>
      <c r="G26" s="142" t="s">
        <v>1547</v>
      </c>
      <c r="H26" s="142" t="s">
        <v>1516</v>
      </c>
      <c r="I26" s="142">
        <v>18</v>
      </c>
      <c r="J26" s="142" t="s">
        <v>28</v>
      </c>
      <c r="K26" s="142" t="s">
        <v>1500</v>
      </c>
      <c r="L26" s="142" t="s">
        <v>1541</v>
      </c>
      <c r="M26" s="145" t="s">
        <v>1732</v>
      </c>
      <c r="N26" s="145" t="s">
        <v>1732</v>
      </c>
      <c r="O26" s="142" t="s">
        <v>1557</v>
      </c>
      <c r="P26" s="146" t="s">
        <v>1845</v>
      </c>
      <c r="Q26" s="142" t="s">
        <v>1840</v>
      </c>
      <c r="R26" s="142" t="s">
        <v>2035</v>
      </c>
      <c r="S26" s="142" t="s">
        <v>1757</v>
      </c>
      <c r="T26" s="142" t="s">
        <v>1757</v>
      </c>
      <c r="U26" s="149">
        <v>3289843715</v>
      </c>
      <c r="V26" s="149">
        <v>296466000</v>
      </c>
      <c r="W26" s="150" t="s">
        <v>1757</v>
      </c>
      <c r="X26" s="151">
        <f t="shared" si="2"/>
        <v>3586309715</v>
      </c>
      <c r="Y26" s="53"/>
      <c r="Z26" s="50"/>
      <c r="AA26" s="51"/>
      <c r="AB26" s="51"/>
      <c r="AC26" s="51"/>
      <c r="AD26" s="51"/>
      <c r="AE26" s="51"/>
      <c r="AF26" s="179"/>
      <c r="AG26" s="51"/>
      <c r="AH26" s="180"/>
      <c r="AI26" s="180"/>
      <c r="AJ26" s="180"/>
      <c r="AK26" s="180"/>
      <c r="AL26" s="180"/>
      <c r="AM26" s="180"/>
      <c r="AN26" s="180"/>
      <c r="AO26" s="180"/>
      <c r="AP26" s="180"/>
      <c r="AQ26" s="180"/>
      <c r="AR26" s="180"/>
      <c r="AS26" s="181"/>
    </row>
    <row r="27" spans="1:45" s="184" customFormat="1" ht="275.25" customHeight="1" x14ac:dyDescent="0.25">
      <c r="A27" s="142" t="s">
        <v>9</v>
      </c>
      <c r="B27" s="142" t="s">
        <v>11</v>
      </c>
      <c r="C27" s="142" t="s">
        <v>91</v>
      </c>
      <c r="D27" s="142" t="s">
        <v>2020</v>
      </c>
      <c r="E27" s="143" t="s">
        <v>1787</v>
      </c>
      <c r="F27" s="142" t="s">
        <v>1788</v>
      </c>
      <c r="G27" s="142" t="s">
        <v>1790</v>
      </c>
      <c r="H27" s="142" t="s">
        <v>1789</v>
      </c>
      <c r="I27" s="144">
        <v>6</v>
      </c>
      <c r="J27" s="142" t="s">
        <v>28</v>
      </c>
      <c r="K27" s="142" t="s">
        <v>1500</v>
      </c>
      <c r="L27" s="142" t="s">
        <v>1541</v>
      </c>
      <c r="M27" s="145" t="s">
        <v>1750</v>
      </c>
      <c r="N27" s="145" t="s">
        <v>1764</v>
      </c>
      <c r="O27" s="142" t="s">
        <v>23</v>
      </c>
      <c r="P27" s="146" t="s">
        <v>1845</v>
      </c>
      <c r="Q27" s="142" t="s">
        <v>1846</v>
      </c>
      <c r="R27" s="142" t="s">
        <v>2045</v>
      </c>
      <c r="S27" s="147" t="s">
        <v>2046</v>
      </c>
      <c r="T27" s="142" t="s">
        <v>2047</v>
      </c>
      <c r="U27" s="149">
        <v>1600000000</v>
      </c>
      <c r="V27" s="149">
        <v>0</v>
      </c>
      <c r="W27" s="150" t="s">
        <v>1757</v>
      </c>
      <c r="X27" s="151">
        <f t="shared" si="2"/>
        <v>1600000000</v>
      </c>
      <c r="Y27" s="53"/>
      <c r="Z27" s="50"/>
      <c r="AA27" s="51"/>
      <c r="AB27" s="51"/>
      <c r="AC27" s="51"/>
      <c r="AD27" s="51"/>
      <c r="AE27" s="51"/>
      <c r="AF27" s="179"/>
      <c r="AG27" s="51"/>
      <c r="AH27" s="180"/>
      <c r="AI27" s="180"/>
      <c r="AJ27" s="180"/>
      <c r="AK27" s="180"/>
      <c r="AL27" s="180"/>
      <c r="AM27" s="180"/>
      <c r="AN27" s="180"/>
      <c r="AO27" s="180"/>
      <c r="AP27" s="180"/>
      <c r="AQ27" s="180"/>
      <c r="AR27" s="180"/>
      <c r="AS27" s="181"/>
    </row>
    <row r="28" spans="1:45" s="43" customFormat="1" ht="242.25" x14ac:dyDescent="0.25">
      <c r="A28" s="142" t="s">
        <v>9</v>
      </c>
      <c r="B28" s="142" t="s">
        <v>21</v>
      </c>
      <c r="C28" s="142" t="s">
        <v>24</v>
      </c>
      <c r="D28" s="142" t="s">
        <v>229</v>
      </c>
      <c r="E28" s="142" t="s">
        <v>1791</v>
      </c>
      <c r="F28" s="142" t="s">
        <v>1792</v>
      </c>
      <c r="G28" s="152" t="s">
        <v>1794</v>
      </c>
      <c r="H28" s="142" t="s">
        <v>1793</v>
      </c>
      <c r="I28" s="142">
        <v>20</v>
      </c>
      <c r="J28" s="142" t="s">
        <v>28</v>
      </c>
      <c r="K28" s="142" t="s">
        <v>1500</v>
      </c>
      <c r="L28" s="142" t="s">
        <v>1541</v>
      </c>
      <c r="M28" s="145" t="s">
        <v>1772</v>
      </c>
      <c r="N28" s="145" t="s">
        <v>1750</v>
      </c>
      <c r="O28" s="142" t="s">
        <v>23</v>
      </c>
      <c r="P28" s="147" t="s">
        <v>1844</v>
      </c>
      <c r="Q28" s="142" t="s">
        <v>2021</v>
      </c>
      <c r="R28" s="142" t="s">
        <v>2052</v>
      </c>
      <c r="S28" s="147" t="s">
        <v>2053</v>
      </c>
      <c r="T28" s="142" t="s">
        <v>2054</v>
      </c>
      <c r="U28" s="149">
        <v>2600000000</v>
      </c>
      <c r="V28" s="149">
        <v>0</v>
      </c>
      <c r="W28" s="150" t="s">
        <v>1757</v>
      </c>
      <c r="X28" s="151">
        <f t="shared" si="2"/>
        <v>2600000000</v>
      </c>
      <c r="Y28" s="53"/>
      <c r="Z28" s="50"/>
      <c r="AA28" s="51"/>
      <c r="AB28" s="51"/>
      <c r="AC28" s="51"/>
      <c r="AD28" s="51"/>
      <c r="AE28" s="51"/>
      <c r="AF28" s="179"/>
      <c r="AG28" s="51"/>
      <c r="AH28" s="180"/>
      <c r="AI28" s="180"/>
      <c r="AJ28" s="180"/>
      <c r="AK28" s="180"/>
      <c r="AL28" s="180"/>
      <c r="AM28" s="180"/>
      <c r="AN28" s="180"/>
      <c r="AO28" s="180"/>
      <c r="AP28" s="180"/>
      <c r="AQ28" s="180"/>
      <c r="AR28" s="180"/>
      <c r="AS28" s="181"/>
    </row>
    <row r="29" spans="1:45" s="43" customFormat="1" ht="63.75" x14ac:dyDescent="0.25">
      <c r="A29" s="142" t="s">
        <v>55</v>
      </c>
      <c r="B29" s="142" t="s">
        <v>21</v>
      </c>
      <c r="C29" s="142" t="s">
        <v>24</v>
      </c>
      <c r="D29" s="142" t="s">
        <v>229</v>
      </c>
      <c r="E29" s="158" t="s">
        <v>1795</v>
      </c>
      <c r="F29" s="142" t="s">
        <v>1796</v>
      </c>
      <c r="G29" s="152" t="s">
        <v>1794</v>
      </c>
      <c r="H29" s="142" t="s">
        <v>1797</v>
      </c>
      <c r="I29" s="142">
        <v>10</v>
      </c>
      <c r="J29" s="142" t="s">
        <v>28</v>
      </c>
      <c r="K29" s="142" t="s">
        <v>1500</v>
      </c>
      <c r="L29" s="142" t="s">
        <v>1541</v>
      </c>
      <c r="M29" s="145" t="s">
        <v>1772</v>
      </c>
      <c r="N29" s="145" t="s">
        <v>1772</v>
      </c>
      <c r="O29" s="142" t="s">
        <v>23</v>
      </c>
      <c r="P29" s="142" t="s">
        <v>1757</v>
      </c>
      <c r="Q29" s="142" t="s">
        <v>1757</v>
      </c>
      <c r="R29" s="142" t="s">
        <v>1757</v>
      </c>
      <c r="S29" s="142" t="s">
        <v>1757</v>
      </c>
      <c r="T29" s="142" t="s">
        <v>1757</v>
      </c>
      <c r="U29" s="149">
        <v>0</v>
      </c>
      <c r="V29" s="149">
        <v>1000000000</v>
      </c>
      <c r="W29" s="150" t="s">
        <v>1798</v>
      </c>
      <c r="X29" s="151">
        <f t="shared" si="2"/>
        <v>1000000000</v>
      </c>
      <c r="Y29" s="53"/>
      <c r="Z29" s="50"/>
      <c r="AA29" s="51"/>
      <c r="AB29" s="51"/>
      <c r="AC29" s="51"/>
      <c r="AD29" s="51"/>
      <c r="AE29" s="51"/>
      <c r="AF29" s="179"/>
      <c r="AG29" s="51"/>
      <c r="AH29" s="180"/>
      <c r="AI29" s="180"/>
      <c r="AJ29" s="180"/>
      <c r="AK29" s="180"/>
      <c r="AL29" s="180"/>
      <c r="AM29" s="180"/>
      <c r="AN29" s="180"/>
      <c r="AO29" s="180"/>
      <c r="AP29" s="180"/>
      <c r="AQ29" s="180"/>
      <c r="AR29" s="180"/>
      <c r="AS29" s="181"/>
    </row>
    <row r="30" spans="1:45" s="43" customFormat="1" ht="135" customHeight="1" x14ac:dyDescent="0.25">
      <c r="A30" s="142" t="s">
        <v>55</v>
      </c>
      <c r="B30" s="142" t="s">
        <v>21</v>
      </c>
      <c r="C30" s="142" t="s">
        <v>24</v>
      </c>
      <c r="D30" s="142" t="s">
        <v>498</v>
      </c>
      <c r="E30" s="142" t="s">
        <v>1799</v>
      </c>
      <c r="F30" s="142" t="s">
        <v>1796</v>
      </c>
      <c r="G30" s="152" t="s">
        <v>1794</v>
      </c>
      <c r="H30" s="142" t="s">
        <v>1797</v>
      </c>
      <c r="I30" s="142">
        <v>40</v>
      </c>
      <c r="J30" s="142" t="s">
        <v>28</v>
      </c>
      <c r="K30" s="142" t="s">
        <v>1500</v>
      </c>
      <c r="L30" s="142" t="s">
        <v>1541</v>
      </c>
      <c r="M30" s="145" t="s">
        <v>1800</v>
      </c>
      <c r="N30" s="145" t="s">
        <v>1772</v>
      </c>
      <c r="O30" s="142" t="s">
        <v>23</v>
      </c>
      <c r="P30" s="142" t="s">
        <v>1757</v>
      </c>
      <c r="Q30" s="142" t="s">
        <v>1757</v>
      </c>
      <c r="R30" s="142" t="s">
        <v>1757</v>
      </c>
      <c r="S30" s="142" t="s">
        <v>1757</v>
      </c>
      <c r="T30" s="142" t="s">
        <v>1757</v>
      </c>
      <c r="U30" s="149">
        <v>0</v>
      </c>
      <c r="V30" s="149">
        <v>20000000000</v>
      </c>
      <c r="W30" s="150" t="s">
        <v>1801</v>
      </c>
      <c r="X30" s="151">
        <f t="shared" si="2"/>
        <v>20000000000</v>
      </c>
      <c r="Y30" s="53"/>
      <c r="Z30" s="50"/>
      <c r="AA30" s="51"/>
      <c r="AB30" s="51"/>
      <c r="AC30" s="51"/>
      <c r="AD30" s="51"/>
      <c r="AE30" s="51"/>
      <c r="AF30" s="179"/>
      <c r="AG30" s="51"/>
      <c r="AH30" s="180"/>
      <c r="AI30" s="180"/>
      <c r="AJ30" s="180"/>
      <c r="AK30" s="180"/>
      <c r="AL30" s="180"/>
      <c r="AM30" s="180"/>
      <c r="AN30" s="180"/>
      <c r="AO30" s="180"/>
      <c r="AP30" s="180"/>
      <c r="AQ30" s="180"/>
      <c r="AR30" s="180"/>
      <c r="AS30" s="181"/>
    </row>
    <row r="31" spans="1:45" s="141" customFormat="1" ht="65.099999999999994" customHeight="1" x14ac:dyDescent="0.25">
      <c r="A31" s="152" t="s">
        <v>9</v>
      </c>
      <c r="B31" s="152" t="s">
        <v>18</v>
      </c>
      <c r="C31" s="152" t="s">
        <v>24</v>
      </c>
      <c r="D31" s="152" t="s">
        <v>378</v>
      </c>
      <c r="E31" s="152" t="s">
        <v>1802</v>
      </c>
      <c r="F31" s="152" t="s">
        <v>1803</v>
      </c>
      <c r="G31" s="152" t="s">
        <v>1747</v>
      </c>
      <c r="H31" s="152" t="s">
        <v>2064</v>
      </c>
      <c r="I31" s="168">
        <v>100</v>
      </c>
      <c r="J31" s="152" t="s">
        <v>1757</v>
      </c>
      <c r="K31" s="152" t="s">
        <v>1501</v>
      </c>
      <c r="L31" s="152" t="s">
        <v>71</v>
      </c>
      <c r="M31" s="152" t="s">
        <v>1732</v>
      </c>
      <c r="N31" s="152" t="s">
        <v>1750</v>
      </c>
      <c r="O31" s="152" t="s">
        <v>1804</v>
      </c>
      <c r="P31" s="153" t="s">
        <v>1742</v>
      </c>
      <c r="Q31" s="169" t="s">
        <v>1805</v>
      </c>
      <c r="R31" s="169" t="s">
        <v>1742</v>
      </c>
      <c r="S31" s="153" t="s">
        <v>1742</v>
      </c>
      <c r="T31" s="153" t="s">
        <v>1742</v>
      </c>
      <c r="U31" s="149">
        <v>0</v>
      </c>
      <c r="V31" s="149">
        <v>2816800000</v>
      </c>
      <c r="W31" s="168" t="s">
        <v>1806</v>
      </c>
      <c r="X31" s="151">
        <f t="shared" si="2"/>
        <v>2816800000</v>
      </c>
      <c r="Y31" s="53"/>
      <c r="Z31" s="50"/>
      <c r="AA31" s="51"/>
      <c r="AB31" s="51"/>
      <c r="AC31" s="51"/>
      <c r="AD31" s="51"/>
      <c r="AE31" s="51"/>
      <c r="AF31" s="52"/>
      <c r="AG31" s="51"/>
      <c r="AH31" s="50"/>
      <c r="AI31" s="50"/>
      <c r="AJ31" s="50"/>
      <c r="AK31" s="50"/>
      <c r="AL31" s="50"/>
      <c r="AM31" s="50"/>
      <c r="AN31" s="50"/>
      <c r="AO31" s="140"/>
      <c r="AP31" s="50"/>
      <c r="AQ31" s="50"/>
      <c r="AR31" s="50"/>
      <c r="AS31" s="50"/>
    </row>
    <row r="32" spans="1:45" s="43" customFormat="1" ht="223.5" customHeight="1" x14ac:dyDescent="0.25">
      <c r="A32" s="152" t="s">
        <v>55</v>
      </c>
      <c r="B32" s="152" t="s">
        <v>10</v>
      </c>
      <c r="C32" s="152" t="s">
        <v>24</v>
      </c>
      <c r="D32" s="162" t="s">
        <v>1856</v>
      </c>
      <c r="E32" s="152" t="s">
        <v>1807</v>
      </c>
      <c r="F32" s="152" t="s">
        <v>1808</v>
      </c>
      <c r="G32" s="152" t="s">
        <v>1544</v>
      </c>
      <c r="H32" s="152" t="s">
        <v>1809</v>
      </c>
      <c r="I32" s="152">
        <v>4</v>
      </c>
      <c r="J32" s="152" t="s">
        <v>28</v>
      </c>
      <c r="K32" s="152" t="s">
        <v>1500</v>
      </c>
      <c r="L32" s="152" t="s">
        <v>1810</v>
      </c>
      <c r="M32" s="163" t="s">
        <v>1811</v>
      </c>
      <c r="N32" s="152" t="s">
        <v>1812</v>
      </c>
      <c r="O32" s="152" t="s">
        <v>1556</v>
      </c>
      <c r="P32" s="153" t="s">
        <v>1757</v>
      </c>
      <c r="Q32" s="154" t="s">
        <v>1757</v>
      </c>
      <c r="R32" s="154" t="s">
        <v>1757</v>
      </c>
      <c r="S32" s="155" t="s">
        <v>1757</v>
      </c>
      <c r="T32" s="155" t="s">
        <v>1757</v>
      </c>
      <c r="U32" s="149">
        <v>0</v>
      </c>
      <c r="V32" s="156">
        <v>1545574608</v>
      </c>
      <c r="W32" s="152" t="s">
        <v>2022</v>
      </c>
      <c r="X32" s="151">
        <f t="shared" si="2"/>
        <v>1545574608</v>
      </c>
      <c r="Z32" s="50"/>
      <c r="AA32" s="51"/>
      <c r="AB32" s="51"/>
      <c r="AC32" s="51"/>
      <c r="AD32" s="51"/>
      <c r="AE32" s="51"/>
      <c r="AF32" s="179"/>
      <c r="AG32" s="51"/>
      <c r="AH32" s="180"/>
      <c r="AI32" s="180"/>
      <c r="AJ32" s="180"/>
      <c r="AK32" s="180"/>
      <c r="AL32" s="180"/>
      <c r="AM32" s="180"/>
      <c r="AN32" s="180"/>
      <c r="AO32" s="180"/>
      <c r="AP32" s="180"/>
      <c r="AQ32" s="180"/>
      <c r="AR32" s="180"/>
      <c r="AS32" s="181"/>
    </row>
    <row r="33" spans="1:45" s="43" customFormat="1" ht="76.5" x14ac:dyDescent="0.25">
      <c r="A33" s="142" t="s">
        <v>9</v>
      </c>
      <c r="B33" s="142" t="s">
        <v>18</v>
      </c>
      <c r="C33" s="142" t="s">
        <v>91</v>
      </c>
      <c r="D33" s="142" t="s">
        <v>2063</v>
      </c>
      <c r="E33" s="142" t="s">
        <v>1858</v>
      </c>
      <c r="F33" s="142" t="s">
        <v>2023</v>
      </c>
      <c r="G33" s="142" t="s">
        <v>1747</v>
      </c>
      <c r="H33" s="142" t="s">
        <v>2010</v>
      </c>
      <c r="I33" s="142">
        <v>20</v>
      </c>
      <c r="J33" s="142" t="s">
        <v>28</v>
      </c>
      <c r="K33" s="142" t="s">
        <v>1501</v>
      </c>
      <c r="L33" s="142" t="s">
        <v>1541</v>
      </c>
      <c r="M33" s="145" t="s">
        <v>1732</v>
      </c>
      <c r="N33" s="145" t="s">
        <v>1732</v>
      </c>
      <c r="O33" s="142" t="s">
        <v>1558</v>
      </c>
      <c r="P33" s="153" t="s">
        <v>1757</v>
      </c>
      <c r="Q33" s="154" t="s">
        <v>1757</v>
      </c>
      <c r="R33" s="154" t="s">
        <v>1757</v>
      </c>
      <c r="S33" s="155" t="s">
        <v>1757</v>
      </c>
      <c r="T33" s="155" t="s">
        <v>1757</v>
      </c>
      <c r="U33" s="149">
        <v>0</v>
      </c>
      <c r="V33" s="157">
        <v>6394300000</v>
      </c>
      <c r="W33" s="142" t="s">
        <v>2024</v>
      </c>
      <c r="X33" s="151">
        <f t="shared" si="2"/>
        <v>6394300000</v>
      </c>
      <c r="Y33" s="53"/>
      <c r="Z33" s="50"/>
      <c r="AA33" s="51"/>
      <c r="AB33" s="51"/>
      <c r="AC33" s="51"/>
      <c r="AD33" s="51"/>
      <c r="AE33" s="51"/>
      <c r="AF33" s="50"/>
      <c r="AG33" s="51"/>
      <c r="AH33" s="50"/>
      <c r="AI33" s="50"/>
      <c r="AJ33" s="50"/>
      <c r="AK33" s="50"/>
      <c r="AL33" s="50"/>
      <c r="AM33" s="50"/>
      <c r="AN33" s="50"/>
      <c r="AO33" s="50"/>
      <c r="AP33" s="50"/>
      <c r="AQ33" s="50"/>
      <c r="AR33" s="50"/>
      <c r="AS33" s="50"/>
    </row>
    <row r="34" spans="1:45" s="43" customFormat="1" ht="104.25" customHeight="1" x14ac:dyDescent="0.25">
      <c r="A34" s="142" t="s">
        <v>9</v>
      </c>
      <c r="B34" s="142" t="s">
        <v>18</v>
      </c>
      <c r="C34" s="142" t="s">
        <v>91</v>
      </c>
      <c r="D34" s="142" t="s">
        <v>378</v>
      </c>
      <c r="E34" s="142" t="s">
        <v>2065</v>
      </c>
      <c r="F34" s="142" t="s">
        <v>2066</v>
      </c>
      <c r="G34" s="145" t="s">
        <v>1747</v>
      </c>
      <c r="H34" s="145" t="s">
        <v>1523</v>
      </c>
      <c r="I34" s="142">
        <v>24</v>
      </c>
      <c r="J34" s="142" t="s">
        <v>28</v>
      </c>
      <c r="K34" s="142" t="s">
        <v>1500</v>
      </c>
      <c r="L34" s="142" t="s">
        <v>60</v>
      </c>
      <c r="M34" s="142" t="s">
        <v>1732</v>
      </c>
      <c r="N34" s="142" t="s">
        <v>1750</v>
      </c>
      <c r="O34" s="158" t="s">
        <v>1558</v>
      </c>
      <c r="P34" s="157" t="s">
        <v>1742</v>
      </c>
      <c r="Q34" s="142" t="s">
        <v>1805</v>
      </c>
      <c r="R34" s="151" t="s">
        <v>1742</v>
      </c>
      <c r="S34" s="158" t="s">
        <v>1742</v>
      </c>
      <c r="T34" s="159" t="s">
        <v>1742</v>
      </c>
      <c r="U34" s="149">
        <v>0</v>
      </c>
      <c r="V34" s="157">
        <v>1339876800</v>
      </c>
      <c r="W34" s="145" t="s">
        <v>1753</v>
      </c>
      <c r="X34" s="151">
        <f t="shared" si="2"/>
        <v>1339876800</v>
      </c>
      <c r="Y34" s="53"/>
      <c r="Z34" s="50"/>
      <c r="AA34" s="50"/>
      <c r="AB34" s="50"/>
      <c r="AC34" s="50"/>
      <c r="AD34" s="50"/>
      <c r="AE34" s="50"/>
      <c r="AF34" s="50"/>
      <c r="AG34" s="50"/>
      <c r="AH34" s="50"/>
      <c r="AI34" s="50"/>
      <c r="AJ34" s="50"/>
      <c r="AK34" s="50"/>
      <c r="AL34" s="50"/>
      <c r="AM34" s="50"/>
      <c r="AN34" s="50"/>
      <c r="AO34" s="50"/>
      <c r="AP34" s="50"/>
      <c r="AQ34" s="50"/>
      <c r="AR34" s="50"/>
      <c r="AS34" s="50"/>
    </row>
    <row r="35" spans="1:45" s="43" customFormat="1" ht="72" customHeight="1" x14ac:dyDescent="0.25">
      <c r="A35" s="142" t="s">
        <v>9</v>
      </c>
      <c r="B35" s="152" t="s">
        <v>10</v>
      </c>
      <c r="C35" s="142" t="s">
        <v>24</v>
      </c>
      <c r="D35" s="142" t="s">
        <v>1923</v>
      </c>
      <c r="E35" s="142" t="s">
        <v>1859</v>
      </c>
      <c r="F35" s="142" t="s">
        <v>1921</v>
      </c>
      <c r="G35" s="142" t="s">
        <v>2026</v>
      </c>
      <c r="H35" s="142" t="s">
        <v>1809</v>
      </c>
      <c r="I35" s="142">
        <v>4</v>
      </c>
      <c r="J35" s="142" t="s">
        <v>2035</v>
      </c>
      <c r="K35" s="142" t="s">
        <v>2036</v>
      </c>
      <c r="L35" s="142" t="s">
        <v>2037</v>
      </c>
      <c r="M35" s="145" t="s">
        <v>2038</v>
      </c>
      <c r="N35" s="145" t="s">
        <v>1732</v>
      </c>
      <c r="O35" s="142" t="s">
        <v>1923</v>
      </c>
      <c r="P35" s="147" t="s">
        <v>1837</v>
      </c>
      <c r="Q35" s="142" t="s">
        <v>2025</v>
      </c>
      <c r="R35" s="142" t="s">
        <v>1757</v>
      </c>
      <c r="S35" s="142" t="s">
        <v>1757</v>
      </c>
      <c r="T35" s="142" t="s">
        <v>1757</v>
      </c>
      <c r="U35" s="149">
        <v>0</v>
      </c>
      <c r="V35" s="157">
        <v>10000000000</v>
      </c>
      <c r="W35" s="142" t="s">
        <v>1753</v>
      </c>
      <c r="X35" s="151">
        <f t="shared" si="2"/>
        <v>10000000000</v>
      </c>
      <c r="Y35" s="53"/>
      <c r="Z35" s="50"/>
      <c r="AA35" s="51"/>
      <c r="AB35" s="51"/>
      <c r="AC35" s="51"/>
      <c r="AD35" s="51"/>
      <c r="AE35" s="51"/>
      <c r="AF35" s="52"/>
      <c r="AG35" s="51"/>
      <c r="AH35" s="180"/>
      <c r="AI35" s="180"/>
      <c r="AJ35" s="180"/>
      <c r="AK35" s="180"/>
      <c r="AL35" s="180"/>
      <c r="AM35" s="180"/>
      <c r="AN35" s="180"/>
      <c r="AO35" s="180"/>
      <c r="AP35" s="180"/>
      <c r="AQ35" s="180"/>
      <c r="AR35" s="180"/>
      <c r="AS35" s="181"/>
    </row>
    <row r="36" spans="1:45" s="43" customFormat="1" ht="51" x14ac:dyDescent="0.25">
      <c r="A36" s="142" t="s">
        <v>9</v>
      </c>
      <c r="B36" s="152" t="s">
        <v>10</v>
      </c>
      <c r="C36" s="142" t="s">
        <v>24</v>
      </c>
      <c r="D36" s="142" t="s">
        <v>1923</v>
      </c>
      <c r="E36" s="142" t="s">
        <v>1860</v>
      </c>
      <c r="F36" s="142" t="s">
        <v>1861</v>
      </c>
      <c r="G36" s="142" t="s">
        <v>2026</v>
      </c>
      <c r="H36" s="142" t="s">
        <v>1809</v>
      </c>
      <c r="I36" s="142">
        <v>1</v>
      </c>
      <c r="J36" s="142" t="s">
        <v>28</v>
      </c>
      <c r="K36" s="142" t="s">
        <v>1810</v>
      </c>
      <c r="L36" s="142" t="s">
        <v>1810</v>
      </c>
      <c r="M36" s="145" t="s">
        <v>1732</v>
      </c>
      <c r="N36" s="145" t="s">
        <v>1750</v>
      </c>
      <c r="O36" s="142" t="s">
        <v>1923</v>
      </c>
      <c r="P36" s="153" t="s">
        <v>1757</v>
      </c>
      <c r="Q36" s="154" t="s">
        <v>1757</v>
      </c>
      <c r="R36" s="154" t="s">
        <v>1757</v>
      </c>
      <c r="S36" s="155" t="s">
        <v>1757</v>
      </c>
      <c r="T36" s="155" t="s">
        <v>1757</v>
      </c>
      <c r="U36" s="149">
        <v>0</v>
      </c>
      <c r="V36" s="157">
        <v>20000000000</v>
      </c>
      <c r="W36" s="142" t="s">
        <v>1753</v>
      </c>
      <c r="X36" s="151">
        <f t="shared" si="2"/>
        <v>20000000000</v>
      </c>
      <c r="Y36" s="53"/>
      <c r="Z36" s="50"/>
      <c r="AA36" s="51"/>
      <c r="AB36" s="51"/>
      <c r="AC36" s="51"/>
      <c r="AD36" s="51"/>
      <c r="AE36" s="51"/>
      <c r="AF36" s="179"/>
      <c r="AG36" s="51"/>
      <c r="AH36" s="180"/>
      <c r="AI36" s="180"/>
      <c r="AJ36" s="180"/>
      <c r="AK36" s="180"/>
      <c r="AL36" s="180"/>
      <c r="AM36" s="180"/>
      <c r="AN36" s="180"/>
      <c r="AO36" s="180"/>
      <c r="AP36" s="180"/>
      <c r="AQ36" s="180"/>
      <c r="AR36" s="180"/>
      <c r="AS36" s="181"/>
    </row>
    <row r="37" spans="1:45" s="43" customFormat="1" ht="160.5" customHeight="1" x14ac:dyDescent="0.25">
      <c r="A37" s="142" t="s">
        <v>9</v>
      </c>
      <c r="B37" s="152" t="s">
        <v>10</v>
      </c>
      <c r="C37" s="142" t="s">
        <v>24</v>
      </c>
      <c r="D37" s="142" t="s">
        <v>1923</v>
      </c>
      <c r="E37" s="142" t="s">
        <v>2041</v>
      </c>
      <c r="F37" s="142" t="s">
        <v>2042</v>
      </c>
      <c r="G37" s="142" t="s">
        <v>2026</v>
      </c>
      <c r="H37" s="142" t="s">
        <v>1809</v>
      </c>
      <c r="I37" s="142">
        <v>1</v>
      </c>
      <c r="J37" s="142" t="s">
        <v>28</v>
      </c>
      <c r="K37" s="142" t="s">
        <v>1501</v>
      </c>
      <c r="L37" s="142" t="s">
        <v>2043</v>
      </c>
      <c r="M37" s="145" t="s">
        <v>1732</v>
      </c>
      <c r="N37" s="145" t="s">
        <v>1732</v>
      </c>
      <c r="O37" s="142" t="s">
        <v>2044</v>
      </c>
      <c r="P37" s="153" t="s">
        <v>1757</v>
      </c>
      <c r="Q37" s="153" t="s">
        <v>1757</v>
      </c>
      <c r="R37" s="153" t="s">
        <v>1757</v>
      </c>
      <c r="S37" s="153" t="s">
        <v>1757</v>
      </c>
      <c r="T37" s="153" t="s">
        <v>1757</v>
      </c>
      <c r="U37" s="149">
        <v>0</v>
      </c>
      <c r="V37" s="157">
        <v>20000000000</v>
      </c>
      <c r="W37" s="142" t="s">
        <v>1753</v>
      </c>
      <c r="X37" s="151">
        <f t="shared" si="2"/>
        <v>20000000000</v>
      </c>
      <c r="Y37" s="53"/>
      <c r="Z37" s="50"/>
      <c r="AA37" s="51"/>
      <c r="AB37" s="51"/>
      <c r="AC37" s="51"/>
      <c r="AD37" s="51"/>
      <c r="AE37" s="51"/>
      <c r="AF37" s="180"/>
      <c r="AG37" s="51"/>
      <c r="AH37" s="180"/>
      <c r="AI37" s="180"/>
      <c r="AJ37" s="180"/>
      <c r="AK37" s="180"/>
      <c r="AL37" s="180"/>
      <c r="AM37" s="180"/>
      <c r="AN37" s="180"/>
      <c r="AO37" s="180"/>
      <c r="AP37" s="180"/>
      <c r="AQ37" s="180"/>
      <c r="AR37" s="180"/>
      <c r="AS37" s="180"/>
    </row>
    <row r="38" spans="1:45" s="43" customFormat="1" ht="51" x14ac:dyDescent="0.25">
      <c r="A38" s="142" t="s">
        <v>9</v>
      </c>
      <c r="B38" s="152" t="s">
        <v>10</v>
      </c>
      <c r="C38" s="142" t="s">
        <v>24</v>
      </c>
      <c r="D38" s="142" t="s">
        <v>1923</v>
      </c>
      <c r="E38" s="142" t="s">
        <v>1862</v>
      </c>
      <c r="F38" s="142" t="s">
        <v>2097</v>
      </c>
      <c r="G38" s="142" t="s">
        <v>2026</v>
      </c>
      <c r="H38" s="142" t="s">
        <v>1809</v>
      </c>
      <c r="I38" s="142" t="s">
        <v>1873</v>
      </c>
      <c r="J38" s="142" t="s">
        <v>28</v>
      </c>
      <c r="K38" s="142" t="s">
        <v>1810</v>
      </c>
      <c r="L38" s="142" t="s">
        <v>1810</v>
      </c>
      <c r="M38" s="145" t="s">
        <v>1732</v>
      </c>
      <c r="N38" s="145" t="s">
        <v>1732</v>
      </c>
      <c r="O38" s="142" t="s">
        <v>1923</v>
      </c>
      <c r="P38" s="153" t="s">
        <v>1757</v>
      </c>
      <c r="Q38" s="154" t="s">
        <v>1757</v>
      </c>
      <c r="R38" s="154" t="s">
        <v>1757</v>
      </c>
      <c r="S38" s="155" t="s">
        <v>1757</v>
      </c>
      <c r="T38" s="155" t="s">
        <v>1757</v>
      </c>
      <c r="U38" s="149">
        <v>0</v>
      </c>
      <c r="V38" s="157">
        <v>20000000000</v>
      </c>
      <c r="W38" s="142" t="s">
        <v>1753</v>
      </c>
      <c r="X38" s="151">
        <f t="shared" si="2"/>
        <v>20000000000</v>
      </c>
      <c r="Y38" s="53"/>
      <c r="Z38" s="50"/>
      <c r="AA38" s="51"/>
      <c r="AB38" s="51"/>
      <c r="AC38" s="51"/>
      <c r="AD38" s="51"/>
      <c r="AE38" s="51"/>
      <c r="AF38" s="179"/>
      <c r="AG38" s="51"/>
      <c r="AH38" s="180"/>
      <c r="AI38" s="180"/>
      <c r="AJ38" s="180"/>
      <c r="AK38" s="180"/>
      <c r="AL38" s="180"/>
      <c r="AM38" s="180"/>
      <c r="AN38" s="180"/>
      <c r="AO38" s="180"/>
      <c r="AP38" s="180"/>
      <c r="AQ38" s="180"/>
      <c r="AR38" s="180"/>
      <c r="AS38" s="181"/>
    </row>
    <row r="39" spans="1:45" s="43" customFormat="1" ht="51" x14ac:dyDescent="0.25">
      <c r="A39" s="142" t="s">
        <v>9</v>
      </c>
      <c r="B39" s="152" t="s">
        <v>10</v>
      </c>
      <c r="C39" s="142" t="s">
        <v>24</v>
      </c>
      <c r="D39" s="142" t="s">
        <v>1923</v>
      </c>
      <c r="E39" s="142" t="s">
        <v>1863</v>
      </c>
      <c r="F39" s="142" t="s">
        <v>1864</v>
      </c>
      <c r="G39" s="142" t="s">
        <v>2026</v>
      </c>
      <c r="H39" s="142" t="s">
        <v>1809</v>
      </c>
      <c r="I39" s="142">
        <v>9</v>
      </c>
      <c r="J39" s="142" t="s">
        <v>28</v>
      </c>
      <c r="K39" s="142" t="s">
        <v>1810</v>
      </c>
      <c r="L39" s="142" t="s">
        <v>1810</v>
      </c>
      <c r="M39" s="145" t="s">
        <v>2040</v>
      </c>
      <c r="N39" s="145" t="s">
        <v>1772</v>
      </c>
      <c r="O39" s="142" t="s">
        <v>1923</v>
      </c>
      <c r="P39" s="153" t="s">
        <v>1757</v>
      </c>
      <c r="Q39" s="154" t="s">
        <v>1757</v>
      </c>
      <c r="R39" s="154" t="s">
        <v>1757</v>
      </c>
      <c r="S39" s="155" t="s">
        <v>1757</v>
      </c>
      <c r="T39" s="155" t="s">
        <v>1757</v>
      </c>
      <c r="U39" s="149">
        <v>0</v>
      </c>
      <c r="V39" s="157">
        <v>13473350421</v>
      </c>
      <c r="W39" s="142" t="s">
        <v>1865</v>
      </c>
      <c r="X39" s="151">
        <f t="shared" si="2"/>
        <v>13473350421</v>
      </c>
      <c r="Y39" s="53"/>
      <c r="Z39" s="50"/>
      <c r="AA39" s="51"/>
      <c r="AB39" s="51"/>
      <c r="AC39" s="51"/>
      <c r="AD39" s="51"/>
      <c r="AE39" s="51"/>
      <c r="AF39" s="179"/>
      <c r="AG39" s="51"/>
      <c r="AH39" s="180"/>
      <c r="AI39" s="180"/>
      <c r="AJ39" s="180"/>
      <c r="AK39" s="180"/>
      <c r="AL39" s="180"/>
      <c r="AM39" s="180"/>
      <c r="AN39" s="180"/>
      <c r="AO39" s="180"/>
      <c r="AP39" s="180"/>
      <c r="AQ39" s="180"/>
      <c r="AR39" s="180"/>
      <c r="AS39" s="181"/>
    </row>
    <row r="40" spans="1:45" s="43" customFormat="1" ht="76.5" x14ac:dyDescent="0.25">
      <c r="A40" s="142" t="s">
        <v>9</v>
      </c>
      <c r="B40" s="152" t="s">
        <v>10</v>
      </c>
      <c r="C40" s="142" t="s">
        <v>24</v>
      </c>
      <c r="D40" s="142" t="s">
        <v>1923</v>
      </c>
      <c r="E40" s="142" t="s">
        <v>1866</v>
      </c>
      <c r="F40" s="142" t="s">
        <v>1868</v>
      </c>
      <c r="G40" s="142" t="s">
        <v>2026</v>
      </c>
      <c r="H40" s="142" t="s">
        <v>1869</v>
      </c>
      <c r="I40" s="142">
        <v>3</v>
      </c>
      <c r="J40" s="142" t="s">
        <v>28</v>
      </c>
      <c r="K40" s="142" t="s">
        <v>1810</v>
      </c>
      <c r="L40" s="142" t="s">
        <v>1810</v>
      </c>
      <c r="M40" s="145" t="s">
        <v>2040</v>
      </c>
      <c r="N40" s="145" t="s">
        <v>1772</v>
      </c>
      <c r="O40" s="142" t="s">
        <v>1923</v>
      </c>
      <c r="P40" s="153" t="s">
        <v>1757</v>
      </c>
      <c r="Q40" s="154" t="s">
        <v>1757</v>
      </c>
      <c r="R40" s="154" t="s">
        <v>1757</v>
      </c>
      <c r="S40" s="155" t="s">
        <v>1757</v>
      </c>
      <c r="T40" s="155" t="s">
        <v>1757</v>
      </c>
      <c r="U40" s="149">
        <v>0</v>
      </c>
      <c r="V40" s="157">
        <v>3600000000</v>
      </c>
      <c r="W40" s="142" t="s">
        <v>1870</v>
      </c>
      <c r="X40" s="151">
        <f t="shared" si="2"/>
        <v>3600000000</v>
      </c>
      <c r="Y40" s="53"/>
      <c r="Z40" s="50"/>
      <c r="AA40" s="51"/>
      <c r="AB40" s="51"/>
      <c r="AC40" s="51"/>
      <c r="AD40" s="51"/>
      <c r="AE40" s="51"/>
      <c r="AF40" s="179"/>
      <c r="AG40" s="51"/>
      <c r="AH40" s="180"/>
      <c r="AI40" s="180"/>
      <c r="AJ40" s="180"/>
      <c r="AK40" s="180"/>
      <c r="AL40" s="180"/>
      <c r="AM40" s="180"/>
      <c r="AN40" s="180"/>
      <c r="AO40" s="180"/>
      <c r="AP40" s="180"/>
      <c r="AQ40" s="180"/>
      <c r="AR40" s="180"/>
      <c r="AS40" s="181"/>
    </row>
    <row r="41" spans="1:45" s="43" customFormat="1" ht="114.75" customHeight="1" x14ac:dyDescent="0.25">
      <c r="A41" s="142" t="s">
        <v>9</v>
      </c>
      <c r="B41" s="152" t="s">
        <v>10</v>
      </c>
      <c r="C41" s="142" t="s">
        <v>24</v>
      </c>
      <c r="D41" s="142" t="s">
        <v>1923</v>
      </c>
      <c r="E41" s="142" t="s">
        <v>1871</v>
      </c>
      <c r="F41" s="142" t="s">
        <v>1872</v>
      </c>
      <c r="G41" s="142" t="s">
        <v>2026</v>
      </c>
      <c r="H41" s="142" t="s">
        <v>1869</v>
      </c>
      <c r="I41" s="142" t="s">
        <v>1873</v>
      </c>
      <c r="J41" s="142" t="s">
        <v>28</v>
      </c>
      <c r="K41" s="142" t="s">
        <v>1810</v>
      </c>
      <c r="L41" s="142" t="s">
        <v>1810</v>
      </c>
      <c r="M41" s="145" t="s">
        <v>2039</v>
      </c>
      <c r="N41" s="145" t="s">
        <v>2039</v>
      </c>
      <c r="O41" s="142" t="s">
        <v>1923</v>
      </c>
      <c r="P41" s="153" t="s">
        <v>1757</v>
      </c>
      <c r="Q41" s="154" t="s">
        <v>1757</v>
      </c>
      <c r="R41" s="154" t="s">
        <v>1757</v>
      </c>
      <c r="S41" s="155" t="s">
        <v>1757</v>
      </c>
      <c r="T41" s="155" t="s">
        <v>1757</v>
      </c>
      <c r="U41" s="149">
        <v>0</v>
      </c>
      <c r="V41" s="157">
        <v>13274415984</v>
      </c>
      <c r="W41" s="142" t="s">
        <v>1874</v>
      </c>
      <c r="X41" s="151">
        <f t="shared" si="2"/>
        <v>13274415984</v>
      </c>
      <c r="Y41" s="53"/>
      <c r="Z41" s="50"/>
      <c r="AA41" s="51"/>
      <c r="AB41" s="51"/>
      <c r="AC41" s="51"/>
      <c r="AD41" s="51"/>
      <c r="AE41" s="51"/>
      <c r="AF41" s="179"/>
      <c r="AG41" s="51"/>
      <c r="AH41" s="180"/>
      <c r="AI41" s="180"/>
      <c r="AJ41" s="180"/>
      <c r="AK41" s="180"/>
      <c r="AL41" s="180"/>
      <c r="AM41" s="180"/>
      <c r="AN41" s="180"/>
      <c r="AO41" s="180"/>
      <c r="AP41" s="180"/>
      <c r="AQ41" s="180"/>
      <c r="AR41" s="180"/>
      <c r="AS41" s="181"/>
    </row>
    <row r="42" spans="1:45" s="43" customFormat="1" ht="228.75" customHeight="1" x14ac:dyDescent="0.25">
      <c r="A42" s="142" t="s">
        <v>9</v>
      </c>
      <c r="B42" s="152" t="s">
        <v>10</v>
      </c>
      <c r="C42" s="142" t="s">
        <v>24</v>
      </c>
      <c r="D42" s="142" t="s">
        <v>1923</v>
      </c>
      <c r="E42" s="142" t="s">
        <v>2048</v>
      </c>
      <c r="F42" s="142" t="s">
        <v>2049</v>
      </c>
      <c r="G42" s="142" t="s">
        <v>2026</v>
      </c>
      <c r="H42" s="142" t="s">
        <v>1869</v>
      </c>
      <c r="I42" s="142">
        <v>2</v>
      </c>
      <c r="J42" s="142" t="s">
        <v>1757</v>
      </c>
      <c r="K42" s="142" t="s">
        <v>1500</v>
      </c>
      <c r="L42" s="142" t="s">
        <v>1541</v>
      </c>
      <c r="M42" s="145" t="s">
        <v>1772</v>
      </c>
      <c r="N42" s="145" t="s">
        <v>1772</v>
      </c>
      <c r="O42" s="142" t="s">
        <v>1923</v>
      </c>
      <c r="P42" s="153" t="s">
        <v>1757</v>
      </c>
      <c r="Q42" s="154" t="s">
        <v>1757</v>
      </c>
      <c r="R42" s="154" t="s">
        <v>1757</v>
      </c>
      <c r="S42" s="155" t="s">
        <v>1757</v>
      </c>
      <c r="T42" s="155" t="s">
        <v>1757</v>
      </c>
      <c r="U42" s="149">
        <v>0</v>
      </c>
      <c r="V42" s="157">
        <v>10558618921</v>
      </c>
      <c r="W42" s="142" t="s">
        <v>1874</v>
      </c>
      <c r="X42" s="151">
        <f t="shared" si="2"/>
        <v>10558618921</v>
      </c>
      <c r="Y42" s="53"/>
      <c r="Z42" s="50"/>
      <c r="AA42" s="51"/>
      <c r="AB42" s="51"/>
      <c r="AC42" s="51"/>
      <c r="AD42" s="51"/>
      <c r="AE42" s="51"/>
      <c r="AF42" s="179"/>
      <c r="AG42" s="51"/>
      <c r="AH42" s="180"/>
      <c r="AI42" s="180"/>
      <c r="AJ42" s="180"/>
      <c r="AK42" s="180"/>
      <c r="AL42" s="180"/>
      <c r="AM42" s="180"/>
      <c r="AN42" s="180"/>
      <c r="AO42" s="180"/>
      <c r="AP42" s="180"/>
      <c r="AQ42" s="180"/>
      <c r="AR42" s="180"/>
      <c r="AS42" s="181"/>
    </row>
    <row r="43" spans="1:45" s="43" customFormat="1" ht="148.5" customHeight="1" x14ac:dyDescent="0.25">
      <c r="A43" s="142" t="s">
        <v>9</v>
      </c>
      <c r="B43" s="152" t="s">
        <v>10</v>
      </c>
      <c r="C43" s="142" t="s">
        <v>24</v>
      </c>
      <c r="D43" s="142" t="s">
        <v>1923</v>
      </c>
      <c r="E43" s="142" t="s">
        <v>2050</v>
      </c>
      <c r="F43" s="142" t="s">
        <v>2051</v>
      </c>
      <c r="G43" s="142" t="s">
        <v>2026</v>
      </c>
      <c r="H43" s="142" t="s">
        <v>1875</v>
      </c>
      <c r="I43" s="142">
        <v>3</v>
      </c>
      <c r="J43" s="142" t="s">
        <v>1757</v>
      </c>
      <c r="K43" s="142" t="s">
        <v>1500</v>
      </c>
      <c r="L43" s="142" t="s">
        <v>1541</v>
      </c>
      <c r="M43" s="145" t="s">
        <v>1750</v>
      </c>
      <c r="N43" s="145" t="s">
        <v>1750</v>
      </c>
      <c r="O43" s="142" t="s">
        <v>1923</v>
      </c>
      <c r="P43" s="153" t="s">
        <v>1757</v>
      </c>
      <c r="Q43" s="154" t="s">
        <v>1757</v>
      </c>
      <c r="R43" s="154" t="s">
        <v>1757</v>
      </c>
      <c r="S43" s="155" t="s">
        <v>1757</v>
      </c>
      <c r="T43" s="155" t="s">
        <v>1757</v>
      </c>
      <c r="U43" s="149">
        <v>0</v>
      </c>
      <c r="V43" s="149">
        <v>6325466601</v>
      </c>
      <c r="W43" s="142" t="s">
        <v>1876</v>
      </c>
      <c r="X43" s="151">
        <f t="shared" si="2"/>
        <v>6325466601</v>
      </c>
      <c r="Y43" s="53"/>
      <c r="Z43" s="50"/>
      <c r="AA43" s="51"/>
      <c r="AB43" s="51"/>
      <c r="AC43" s="51"/>
      <c r="AD43" s="51"/>
      <c r="AE43" s="51"/>
      <c r="AF43" s="179"/>
      <c r="AG43" s="51"/>
      <c r="AH43" s="180"/>
      <c r="AI43" s="180"/>
      <c r="AJ43" s="180"/>
      <c r="AK43" s="180"/>
      <c r="AL43" s="180"/>
      <c r="AM43" s="180"/>
      <c r="AN43" s="180"/>
      <c r="AO43" s="180"/>
      <c r="AP43" s="180"/>
      <c r="AQ43" s="180"/>
      <c r="AR43" s="180"/>
      <c r="AS43" s="181"/>
    </row>
    <row r="44" spans="1:45" s="43" customFormat="1" ht="147" customHeight="1" x14ac:dyDescent="0.3">
      <c r="A44" s="142" t="s">
        <v>9</v>
      </c>
      <c r="B44" s="152" t="s">
        <v>10</v>
      </c>
      <c r="C44" s="142" t="s">
        <v>24</v>
      </c>
      <c r="D44" s="142" t="s">
        <v>1923</v>
      </c>
      <c r="E44" s="142" t="s">
        <v>1877</v>
      </c>
      <c r="F44" s="142" t="s">
        <v>2055</v>
      </c>
      <c r="G44" s="142" t="s">
        <v>2026</v>
      </c>
      <c r="H44" s="142" t="s">
        <v>1875</v>
      </c>
      <c r="I44" s="142">
        <v>20</v>
      </c>
      <c r="J44" s="142"/>
      <c r="K44" s="142" t="s">
        <v>1810</v>
      </c>
      <c r="L44" s="142" t="s">
        <v>1810</v>
      </c>
      <c r="M44" s="145" t="s">
        <v>1732</v>
      </c>
      <c r="N44" s="145" t="s">
        <v>1732</v>
      </c>
      <c r="O44" s="142" t="s">
        <v>1923</v>
      </c>
      <c r="P44" s="147" t="s">
        <v>1836</v>
      </c>
      <c r="Q44" s="142" t="s">
        <v>1559</v>
      </c>
      <c r="R44" s="142"/>
      <c r="S44" s="161" t="s">
        <v>1615</v>
      </c>
      <c r="T44" s="142" t="s">
        <v>2056</v>
      </c>
      <c r="U44" s="149">
        <v>18000000000</v>
      </c>
      <c r="V44" s="157">
        <v>0</v>
      </c>
      <c r="W44" s="142"/>
      <c r="X44" s="151">
        <f t="shared" si="2"/>
        <v>18000000000</v>
      </c>
      <c r="Y44" s="53"/>
      <c r="Z44" s="50"/>
      <c r="AA44" s="51"/>
      <c r="AB44" s="51"/>
      <c r="AC44" s="51"/>
      <c r="AD44" s="51"/>
      <c r="AE44" s="51"/>
      <c r="AF44" s="179"/>
      <c r="AG44" s="51"/>
      <c r="AH44" s="180"/>
      <c r="AI44" s="180"/>
      <c r="AJ44" s="180"/>
      <c r="AK44" s="180"/>
      <c r="AL44" s="180"/>
      <c r="AM44" s="180"/>
      <c r="AN44" s="180"/>
      <c r="AO44" s="180"/>
      <c r="AP44" s="180"/>
      <c r="AQ44" s="180"/>
      <c r="AR44" s="185"/>
      <c r="AS44" s="181"/>
    </row>
    <row r="45" spans="1:45" s="43" customFormat="1" ht="126.75" customHeight="1" x14ac:dyDescent="0.3">
      <c r="A45" s="142" t="s">
        <v>9</v>
      </c>
      <c r="B45" s="152" t="s">
        <v>10</v>
      </c>
      <c r="C45" s="142" t="s">
        <v>24</v>
      </c>
      <c r="D45" s="142" t="s">
        <v>1923</v>
      </c>
      <c r="E45" s="142" t="s">
        <v>1879</v>
      </c>
      <c r="F45" s="142" t="s">
        <v>1880</v>
      </c>
      <c r="G45" s="142" t="s">
        <v>2026</v>
      </c>
      <c r="H45" s="142" t="s">
        <v>1875</v>
      </c>
      <c r="I45" s="142">
        <v>1</v>
      </c>
      <c r="J45" s="142"/>
      <c r="K45" s="142" t="s">
        <v>1810</v>
      </c>
      <c r="L45" s="142" t="s">
        <v>1810</v>
      </c>
      <c r="M45" s="145" t="s">
        <v>1732</v>
      </c>
      <c r="N45" s="145" t="s">
        <v>1732</v>
      </c>
      <c r="O45" s="142" t="s">
        <v>1923</v>
      </c>
      <c r="P45" s="147" t="s">
        <v>1836</v>
      </c>
      <c r="Q45" s="142" t="s">
        <v>1559</v>
      </c>
      <c r="R45" s="142"/>
      <c r="S45" s="161" t="s">
        <v>1615</v>
      </c>
      <c r="T45" s="142" t="s">
        <v>2056</v>
      </c>
      <c r="U45" s="149">
        <v>11250000000</v>
      </c>
      <c r="V45" s="157">
        <v>0</v>
      </c>
      <c r="W45" s="142"/>
      <c r="X45" s="151">
        <f t="shared" si="2"/>
        <v>11250000000</v>
      </c>
      <c r="Y45" s="53"/>
      <c r="Z45" s="50"/>
      <c r="AA45" s="51"/>
      <c r="AB45" s="51"/>
      <c r="AC45" s="51"/>
      <c r="AD45" s="51"/>
      <c r="AE45" s="51"/>
      <c r="AF45" s="179"/>
      <c r="AG45" s="51"/>
      <c r="AH45" s="180"/>
      <c r="AI45" s="180"/>
      <c r="AJ45" s="180"/>
      <c r="AK45" s="180"/>
      <c r="AL45" s="180"/>
      <c r="AM45" s="180"/>
      <c r="AN45" s="180"/>
      <c r="AO45" s="180"/>
      <c r="AP45" s="180"/>
      <c r="AQ45" s="180"/>
      <c r="AR45" s="185"/>
      <c r="AS45" s="181"/>
    </row>
    <row r="46" spans="1:45" s="43" customFormat="1" ht="148.5" customHeight="1" x14ac:dyDescent="0.3">
      <c r="A46" s="142" t="s">
        <v>9</v>
      </c>
      <c r="B46" s="152" t="s">
        <v>10</v>
      </c>
      <c r="C46" s="142" t="s">
        <v>24</v>
      </c>
      <c r="D46" s="142" t="s">
        <v>1923</v>
      </c>
      <c r="E46" s="142" t="s">
        <v>1881</v>
      </c>
      <c r="F46" s="142" t="s">
        <v>1882</v>
      </c>
      <c r="G46" s="142" t="s">
        <v>2026</v>
      </c>
      <c r="H46" s="142" t="s">
        <v>1875</v>
      </c>
      <c r="I46" s="142">
        <v>2</v>
      </c>
      <c r="J46" s="142"/>
      <c r="K46" s="142" t="s">
        <v>1810</v>
      </c>
      <c r="L46" s="142" t="s">
        <v>1810</v>
      </c>
      <c r="M46" s="145" t="s">
        <v>1732</v>
      </c>
      <c r="N46" s="145" t="s">
        <v>1732</v>
      </c>
      <c r="O46" s="142" t="s">
        <v>1923</v>
      </c>
      <c r="P46" s="147" t="s">
        <v>1836</v>
      </c>
      <c r="Q46" s="142" t="s">
        <v>1559</v>
      </c>
      <c r="R46" s="142"/>
      <c r="S46" s="161" t="s">
        <v>1615</v>
      </c>
      <c r="T46" s="142" t="s">
        <v>2056</v>
      </c>
      <c r="U46" s="149">
        <v>11250000000</v>
      </c>
      <c r="V46" s="157">
        <v>0</v>
      </c>
      <c r="W46" s="142"/>
      <c r="X46" s="151">
        <f t="shared" si="2"/>
        <v>11250000000</v>
      </c>
      <c r="Y46" s="53"/>
      <c r="Z46" s="50"/>
      <c r="AA46" s="51"/>
      <c r="AB46" s="51"/>
      <c r="AC46" s="51"/>
      <c r="AD46" s="51"/>
      <c r="AE46" s="51"/>
      <c r="AF46" s="179"/>
      <c r="AG46" s="51"/>
      <c r="AH46" s="180"/>
      <c r="AI46" s="180"/>
      <c r="AJ46" s="180"/>
      <c r="AK46" s="180"/>
      <c r="AL46" s="180"/>
      <c r="AM46" s="180"/>
      <c r="AN46" s="180"/>
      <c r="AO46" s="180"/>
      <c r="AP46" s="180"/>
      <c r="AQ46" s="180"/>
      <c r="AR46" s="185"/>
      <c r="AS46" s="181"/>
    </row>
    <row r="47" spans="1:45" s="43" customFormat="1" ht="51" x14ac:dyDescent="0.25">
      <c r="A47" s="142" t="s">
        <v>9</v>
      </c>
      <c r="B47" s="152" t="s">
        <v>2027</v>
      </c>
      <c r="C47" s="142" t="s">
        <v>24</v>
      </c>
      <c r="D47" s="142" t="s">
        <v>1923</v>
      </c>
      <c r="E47" s="142" t="s">
        <v>1885</v>
      </c>
      <c r="F47" s="142" t="s">
        <v>1884</v>
      </c>
      <c r="G47" s="142" t="s">
        <v>2026</v>
      </c>
      <c r="H47" s="142" t="s">
        <v>1886</v>
      </c>
      <c r="I47" s="142" t="s">
        <v>1873</v>
      </c>
      <c r="J47" s="142"/>
      <c r="K47" s="142" t="s">
        <v>1810</v>
      </c>
      <c r="L47" s="142" t="s">
        <v>1810</v>
      </c>
      <c r="M47" s="145" t="s">
        <v>1764</v>
      </c>
      <c r="N47" s="145" t="s">
        <v>1764</v>
      </c>
      <c r="O47" s="142" t="s">
        <v>1923</v>
      </c>
      <c r="P47" s="147" t="s">
        <v>1757</v>
      </c>
      <c r="Q47" s="142" t="s">
        <v>1757</v>
      </c>
      <c r="R47" s="142"/>
      <c r="S47" s="142"/>
      <c r="T47" s="142"/>
      <c r="U47" s="149">
        <v>0</v>
      </c>
      <c r="V47" s="157">
        <v>60000000</v>
      </c>
      <c r="W47" s="142" t="s">
        <v>1887</v>
      </c>
      <c r="X47" s="151">
        <f t="shared" si="2"/>
        <v>60000000</v>
      </c>
      <c r="Y47" s="53"/>
      <c r="Z47" s="50"/>
      <c r="AA47" s="51"/>
      <c r="AB47" s="51"/>
      <c r="AC47" s="51"/>
      <c r="AD47" s="51"/>
      <c r="AE47" s="51"/>
      <c r="AF47" s="179"/>
      <c r="AG47" s="51"/>
      <c r="AH47" s="180"/>
      <c r="AI47" s="180"/>
      <c r="AJ47" s="180"/>
      <c r="AK47" s="180"/>
      <c r="AL47" s="180"/>
      <c r="AM47" s="180"/>
      <c r="AN47" s="180"/>
      <c r="AO47" s="180"/>
      <c r="AP47" s="180"/>
      <c r="AQ47" s="180"/>
      <c r="AR47" s="185"/>
      <c r="AS47" s="181"/>
    </row>
    <row r="48" spans="1:45" s="43" customFormat="1" ht="84" customHeight="1" x14ac:dyDescent="0.25">
      <c r="A48" s="142" t="s">
        <v>9</v>
      </c>
      <c r="B48" s="142" t="s">
        <v>18</v>
      </c>
      <c r="C48" s="142" t="s">
        <v>91</v>
      </c>
      <c r="D48" s="142" t="s">
        <v>378</v>
      </c>
      <c r="E48" s="142" t="s">
        <v>2033</v>
      </c>
      <c r="F48" s="142" t="s">
        <v>2034</v>
      </c>
      <c r="G48" s="142" t="s">
        <v>1747</v>
      </c>
      <c r="H48" s="142" t="s">
        <v>1523</v>
      </c>
      <c r="I48" s="142">
        <f>22</f>
        <v>22</v>
      </c>
      <c r="J48" s="142" t="s">
        <v>28</v>
      </c>
      <c r="K48" s="142" t="s">
        <v>1500</v>
      </c>
      <c r="L48" s="142" t="s">
        <v>67</v>
      </c>
      <c r="M48" s="145" t="s">
        <v>1732</v>
      </c>
      <c r="N48" s="145" t="s">
        <v>1750</v>
      </c>
      <c r="O48" s="142" t="s">
        <v>1558</v>
      </c>
      <c r="P48" s="142" t="s">
        <v>1742</v>
      </c>
      <c r="Q48" s="142" t="s">
        <v>1805</v>
      </c>
      <c r="R48" s="142" t="s">
        <v>1742</v>
      </c>
      <c r="S48" s="142" t="s">
        <v>1742</v>
      </c>
      <c r="T48" s="142" t="s">
        <v>1742</v>
      </c>
      <c r="U48" s="149">
        <v>0</v>
      </c>
      <c r="V48" s="157">
        <f>975700000</f>
        <v>975700000</v>
      </c>
      <c r="W48" s="142" t="s">
        <v>1753</v>
      </c>
      <c r="X48" s="151">
        <f t="shared" si="2"/>
        <v>975700000</v>
      </c>
      <c r="Y48" s="53"/>
      <c r="Z48" s="50"/>
      <c r="AA48" s="51"/>
      <c r="AB48" s="51"/>
      <c r="AC48" s="51"/>
      <c r="AD48" s="51"/>
      <c r="AE48" s="51"/>
      <c r="AF48" s="52"/>
      <c r="AG48" s="51"/>
      <c r="AH48" s="50"/>
      <c r="AI48" s="50"/>
      <c r="AJ48" s="50"/>
      <c r="AK48" s="50"/>
      <c r="AL48" s="50"/>
      <c r="AM48" s="50"/>
      <c r="AN48" s="50"/>
      <c r="AO48" s="140"/>
      <c r="AP48" s="50"/>
      <c r="AQ48" s="50"/>
      <c r="AR48" s="50"/>
      <c r="AS48" s="50"/>
    </row>
    <row r="49" spans="1:45" s="43" customFormat="1" ht="113.25" customHeight="1" x14ac:dyDescent="0.25">
      <c r="A49" s="142" t="s">
        <v>9</v>
      </c>
      <c r="B49" s="152" t="s">
        <v>10</v>
      </c>
      <c r="C49" s="142" t="s">
        <v>24</v>
      </c>
      <c r="D49" s="142" t="s">
        <v>1923</v>
      </c>
      <c r="E49" s="142" t="s">
        <v>1963</v>
      </c>
      <c r="F49" s="142" t="s">
        <v>2057</v>
      </c>
      <c r="G49" s="142" t="s">
        <v>2026</v>
      </c>
      <c r="H49" s="142" t="s">
        <v>1875</v>
      </c>
      <c r="I49" s="142" t="s">
        <v>2058</v>
      </c>
      <c r="J49" s="142"/>
      <c r="K49" s="142"/>
      <c r="L49" s="142"/>
      <c r="M49" s="145"/>
      <c r="N49" s="145"/>
      <c r="O49" s="142" t="s">
        <v>1923</v>
      </c>
      <c r="P49" s="153" t="s">
        <v>1757</v>
      </c>
      <c r="Q49" s="154" t="s">
        <v>1757</v>
      </c>
      <c r="R49" s="154" t="s">
        <v>1757</v>
      </c>
      <c r="S49" s="155" t="s">
        <v>1757</v>
      </c>
      <c r="T49" s="155" t="s">
        <v>1757</v>
      </c>
      <c r="U49" s="149">
        <v>0</v>
      </c>
      <c r="V49" s="157">
        <v>10000000000</v>
      </c>
      <c r="W49" s="142" t="s">
        <v>2059</v>
      </c>
      <c r="X49" s="151">
        <f t="shared" si="2"/>
        <v>10000000000</v>
      </c>
    </row>
    <row r="50" spans="1:45" s="43" customFormat="1" ht="113.25" customHeight="1" x14ac:dyDescent="0.25">
      <c r="A50" s="142" t="s">
        <v>9</v>
      </c>
      <c r="B50" s="152" t="s">
        <v>10</v>
      </c>
      <c r="C50" s="142" t="s">
        <v>24</v>
      </c>
      <c r="D50" s="142" t="s">
        <v>1923</v>
      </c>
      <c r="E50" s="142" t="s">
        <v>1936</v>
      </c>
      <c r="F50" s="142" t="s">
        <v>1873</v>
      </c>
      <c r="G50" s="142" t="s">
        <v>2026</v>
      </c>
      <c r="H50" s="142" t="s">
        <v>1875</v>
      </c>
      <c r="I50" s="142">
        <v>2</v>
      </c>
      <c r="J50" s="142" t="s">
        <v>1757</v>
      </c>
      <c r="K50" s="142" t="s">
        <v>2082</v>
      </c>
      <c r="L50" s="142" t="s">
        <v>2082</v>
      </c>
      <c r="M50" s="142" t="s">
        <v>2082</v>
      </c>
      <c r="N50" s="142" t="s">
        <v>2082</v>
      </c>
      <c r="O50" s="142" t="s">
        <v>2083</v>
      </c>
      <c r="P50" s="146"/>
      <c r="Q50" s="142"/>
      <c r="R50" s="142"/>
      <c r="S50" s="147"/>
      <c r="T50" s="142" t="s">
        <v>1757</v>
      </c>
      <c r="U50" s="176">
        <v>300000000</v>
      </c>
      <c r="V50" s="157" t="s">
        <v>1757</v>
      </c>
      <c r="W50" s="142" t="s">
        <v>1757</v>
      </c>
      <c r="X50" s="176">
        <f>U50</f>
        <v>300000000</v>
      </c>
    </row>
    <row r="51" spans="1:45" s="43" customFormat="1" ht="90.75" customHeight="1" x14ac:dyDescent="0.25">
      <c r="A51" s="142" t="s">
        <v>9</v>
      </c>
      <c r="B51" s="152" t="s">
        <v>10</v>
      </c>
      <c r="C51" s="142" t="s">
        <v>24</v>
      </c>
      <c r="D51" s="142" t="s">
        <v>1923</v>
      </c>
      <c r="E51" s="142" t="s">
        <v>1930</v>
      </c>
      <c r="F51" s="142" t="s">
        <v>2084</v>
      </c>
      <c r="G51" s="142" t="s">
        <v>2026</v>
      </c>
      <c r="H51" s="142" t="s">
        <v>1875</v>
      </c>
      <c r="I51" s="142">
        <v>8</v>
      </c>
      <c r="J51" s="142" t="s">
        <v>1757</v>
      </c>
      <c r="K51" s="142" t="s">
        <v>2082</v>
      </c>
      <c r="L51" s="142" t="s">
        <v>2082</v>
      </c>
      <c r="M51" s="142" t="s">
        <v>2082</v>
      </c>
      <c r="N51" s="142" t="s">
        <v>2082</v>
      </c>
      <c r="O51" s="142" t="s">
        <v>2083</v>
      </c>
      <c r="P51" s="146"/>
      <c r="Q51" s="142"/>
      <c r="R51" s="142"/>
      <c r="S51" s="147"/>
      <c r="T51" s="142" t="s">
        <v>1757</v>
      </c>
      <c r="U51" s="176">
        <v>3000000000</v>
      </c>
      <c r="V51" s="157"/>
      <c r="W51" s="142"/>
      <c r="X51" s="151">
        <f>U51</f>
        <v>3000000000</v>
      </c>
    </row>
    <row r="52" spans="1:45" s="43" customFormat="1" ht="113.25" customHeight="1" x14ac:dyDescent="0.25">
      <c r="A52" s="142" t="s">
        <v>9</v>
      </c>
      <c r="B52" s="152" t="s">
        <v>10</v>
      </c>
      <c r="C52" s="142" t="s">
        <v>24</v>
      </c>
      <c r="D52" s="142" t="s">
        <v>1923</v>
      </c>
      <c r="E52" s="142" t="s">
        <v>1940</v>
      </c>
      <c r="F52" s="142" t="s">
        <v>2085</v>
      </c>
      <c r="G52" s="142" t="s">
        <v>2026</v>
      </c>
      <c r="H52" s="142" t="s">
        <v>1875</v>
      </c>
      <c r="I52" s="142">
        <v>3</v>
      </c>
      <c r="J52" s="142" t="s">
        <v>1757</v>
      </c>
      <c r="K52" s="142" t="s">
        <v>2082</v>
      </c>
      <c r="L52" s="142" t="s">
        <v>2082</v>
      </c>
      <c r="M52" s="142" t="s">
        <v>2082</v>
      </c>
      <c r="N52" s="142" t="s">
        <v>2082</v>
      </c>
      <c r="O52" s="142" t="s">
        <v>2083</v>
      </c>
      <c r="P52" s="146"/>
      <c r="Q52" s="142"/>
      <c r="R52" s="142"/>
      <c r="S52" s="147"/>
      <c r="T52" s="142" t="s">
        <v>1757</v>
      </c>
      <c r="U52" s="176">
        <v>1500000000</v>
      </c>
      <c r="V52" s="157"/>
      <c r="W52" s="142"/>
      <c r="X52" s="176">
        <f>U52</f>
        <v>1500000000</v>
      </c>
    </row>
    <row r="53" spans="1:45" s="184" customFormat="1" ht="275.25" customHeight="1" x14ac:dyDescent="0.25">
      <c r="A53" s="142" t="s">
        <v>9</v>
      </c>
      <c r="B53" s="142" t="s">
        <v>11</v>
      </c>
      <c r="C53" s="142" t="s">
        <v>91</v>
      </c>
      <c r="D53" s="142" t="s">
        <v>2020</v>
      </c>
      <c r="E53" s="143" t="s">
        <v>2088</v>
      </c>
      <c r="F53" s="142" t="s">
        <v>2087</v>
      </c>
      <c r="G53" s="142" t="s">
        <v>1790</v>
      </c>
      <c r="H53" s="142" t="s">
        <v>2082</v>
      </c>
      <c r="I53" s="144" t="s">
        <v>2082</v>
      </c>
      <c r="J53" s="142" t="s">
        <v>28</v>
      </c>
      <c r="K53" s="142" t="s">
        <v>2082</v>
      </c>
      <c r="L53" s="142" t="s">
        <v>2082</v>
      </c>
      <c r="M53" s="142" t="s">
        <v>2082</v>
      </c>
      <c r="N53" s="142" t="s">
        <v>2082</v>
      </c>
      <c r="O53" s="142" t="s">
        <v>2086</v>
      </c>
      <c r="P53" s="146"/>
      <c r="Q53" s="142"/>
      <c r="R53" s="142"/>
      <c r="S53" s="147"/>
      <c r="T53" s="142"/>
      <c r="U53" s="176">
        <v>300000000</v>
      </c>
      <c r="V53" s="149">
        <v>0</v>
      </c>
      <c r="W53" s="150" t="s">
        <v>1757</v>
      </c>
      <c r="X53" s="151">
        <f t="shared" ref="X53" si="3">+U53+V53</f>
        <v>300000000</v>
      </c>
      <c r="Y53" s="53"/>
      <c r="Z53" s="50"/>
      <c r="AA53" s="51"/>
      <c r="AB53" s="51"/>
      <c r="AC53" s="51"/>
      <c r="AD53" s="51"/>
      <c r="AE53" s="51"/>
      <c r="AF53" s="179"/>
      <c r="AG53" s="51"/>
      <c r="AH53" s="180"/>
      <c r="AI53" s="180"/>
      <c r="AJ53" s="180"/>
      <c r="AK53" s="180"/>
      <c r="AL53" s="180"/>
      <c r="AM53" s="180"/>
      <c r="AN53" s="180"/>
      <c r="AO53" s="180"/>
      <c r="AP53" s="180"/>
      <c r="AQ53" s="180"/>
      <c r="AR53" s="180"/>
      <c r="AS53" s="181"/>
    </row>
    <row r="54" spans="1:45" s="43" customFormat="1" ht="113.25" customHeight="1" x14ac:dyDescent="0.25">
      <c r="A54" s="142" t="s">
        <v>9</v>
      </c>
      <c r="B54" s="142" t="s">
        <v>11</v>
      </c>
      <c r="C54" s="142" t="s">
        <v>91</v>
      </c>
      <c r="D54" s="142" t="s">
        <v>2020</v>
      </c>
      <c r="E54" s="143" t="s">
        <v>1966</v>
      </c>
      <c r="F54" s="142" t="s">
        <v>2089</v>
      </c>
      <c r="G54" s="142" t="s">
        <v>1790</v>
      </c>
      <c r="H54" s="142" t="s">
        <v>2082</v>
      </c>
      <c r="I54" s="142" t="s">
        <v>2082</v>
      </c>
      <c r="J54" s="142" t="s">
        <v>28</v>
      </c>
      <c r="K54" s="142" t="s">
        <v>2082</v>
      </c>
      <c r="L54" s="142" t="s">
        <v>2082</v>
      </c>
      <c r="M54" s="142" t="s">
        <v>2082</v>
      </c>
      <c r="N54" s="142" t="s">
        <v>2082</v>
      </c>
      <c r="O54" s="142" t="s">
        <v>2086</v>
      </c>
      <c r="P54" s="146"/>
      <c r="Q54" s="142"/>
      <c r="R54" s="150"/>
      <c r="S54" s="150"/>
      <c r="T54" s="150"/>
      <c r="U54" s="176">
        <v>400000000</v>
      </c>
      <c r="V54" s="157"/>
      <c r="W54" s="150" t="s">
        <v>1757</v>
      </c>
      <c r="X54" s="151">
        <f>U54</f>
        <v>400000000</v>
      </c>
    </row>
    <row r="55" spans="1:45" s="43" customFormat="1" ht="113.25" customHeight="1" x14ac:dyDescent="0.25">
      <c r="A55" s="142" t="s">
        <v>9</v>
      </c>
      <c r="B55" s="152" t="s">
        <v>10</v>
      </c>
      <c r="C55" s="142" t="s">
        <v>24</v>
      </c>
      <c r="D55" s="142" t="s">
        <v>1923</v>
      </c>
      <c r="E55" s="143" t="s">
        <v>2090</v>
      </c>
      <c r="F55" s="142" t="s">
        <v>2091</v>
      </c>
      <c r="G55" s="142" t="s">
        <v>2082</v>
      </c>
      <c r="H55" s="142" t="s">
        <v>1875</v>
      </c>
      <c r="I55" s="144">
        <v>7</v>
      </c>
      <c r="J55" s="142" t="s">
        <v>28</v>
      </c>
      <c r="K55" s="142" t="s">
        <v>2082</v>
      </c>
      <c r="L55" s="142" t="s">
        <v>2082</v>
      </c>
      <c r="M55" s="142" t="s">
        <v>2082</v>
      </c>
      <c r="N55" s="142" t="s">
        <v>2082</v>
      </c>
      <c r="O55" s="142" t="s">
        <v>1923</v>
      </c>
      <c r="P55" s="146"/>
      <c r="Q55" s="142"/>
      <c r="R55" s="150"/>
      <c r="S55" s="150"/>
      <c r="T55" s="150"/>
      <c r="U55" s="177">
        <v>22500000000</v>
      </c>
      <c r="V55" s="177"/>
      <c r="W55" s="150" t="s">
        <v>1757</v>
      </c>
      <c r="X55" s="151">
        <f>+V55+U55</f>
        <v>22500000000</v>
      </c>
    </row>
    <row r="56" spans="1:45" s="43" customFormat="1" ht="113.25" customHeight="1" x14ac:dyDescent="0.25">
      <c r="A56" s="142" t="s">
        <v>9</v>
      </c>
      <c r="B56" s="152" t="s">
        <v>2027</v>
      </c>
      <c r="C56" s="142" t="s">
        <v>24</v>
      </c>
      <c r="D56" s="142" t="s">
        <v>2094</v>
      </c>
      <c r="E56" s="143" t="s">
        <v>2092</v>
      </c>
      <c r="F56" s="142" t="s">
        <v>2093</v>
      </c>
      <c r="G56" s="142" t="s">
        <v>2095</v>
      </c>
      <c r="H56" s="142" t="s">
        <v>2096</v>
      </c>
      <c r="I56" s="144">
        <v>1500</v>
      </c>
      <c r="J56" s="142" t="s">
        <v>28</v>
      </c>
      <c r="K56" s="142" t="s">
        <v>1810</v>
      </c>
      <c r="L56" s="142" t="s">
        <v>1541</v>
      </c>
      <c r="M56" s="142" t="s">
        <v>2082</v>
      </c>
      <c r="N56" s="142" t="s">
        <v>2082</v>
      </c>
      <c r="O56" s="142" t="s">
        <v>1923</v>
      </c>
      <c r="P56" s="146" t="s">
        <v>1757</v>
      </c>
      <c r="Q56" s="142" t="s">
        <v>1757</v>
      </c>
      <c r="R56" s="150" t="s">
        <v>1757</v>
      </c>
      <c r="S56" s="150" t="s">
        <v>1757</v>
      </c>
      <c r="T56" s="150" t="s">
        <v>1757</v>
      </c>
      <c r="U56" s="176">
        <v>3973333000</v>
      </c>
      <c r="V56" s="177">
        <v>0</v>
      </c>
      <c r="W56" s="150" t="s">
        <v>1757</v>
      </c>
      <c r="X56" s="151">
        <f>U56</f>
        <v>3973333000</v>
      </c>
    </row>
    <row r="57" spans="1:45" s="43" customFormat="1" ht="158.25" customHeight="1" x14ac:dyDescent="0.25">
      <c r="A57" s="142" t="s">
        <v>55</v>
      </c>
      <c r="B57" s="142" t="s">
        <v>15</v>
      </c>
      <c r="C57" s="142" t="s">
        <v>91</v>
      </c>
      <c r="D57" s="142" t="s">
        <v>1344</v>
      </c>
      <c r="E57" s="143" t="s">
        <v>2060</v>
      </c>
      <c r="F57" s="142" t="s">
        <v>2061</v>
      </c>
      <c r="G57" s="142" t="s">
        <v>1547</v>
      </c>
      <c r="H57" s="142" t="s">
        <v>1516</v>
      </c>
      <c r="I57" s="142">
        <v>5</v>
      </c>
      <c r="J57" s="142" t="s">
        <v>28</v>
      </c>
      <c r="K57" s="142" t="s">
        <v>1500</v>
      </c>
      <c r="L57" s="142" t="s">
        <v>1541</v>
      </c>
      <c r="M57" s="145" t="s">
        <v>1732</v>
      </c>
      <c r="N57" s="145" t="s">
        <v>1750</v>
      </c>
      <c r="O57" s="142" t="s">
        <v>1557</v>
      </c>
      <c r="P57" s="146" t="s">
        <v>2035</v>
      </c>
      <c r="Q57" s="142" t="s">
        <v>1840</v>
      </c>
      <c r="R57" s="150" t="s">
        <v>2035</v>
      </c>
      <c r="S57" s="150" t="s">
        <v>1757</v>
      </c>
      <c r="T57" s="150" t="s">
        <v>1757</v>
      </c>
      <c r="U57" s="149">
        <v>0</v>
      </c>
      <c r="V57" s="148">
        <v>34000000000</v>
      </c>
      <c r="W57" s="150" t="s">
        <v>2062</v>
      </c>
      <c r="X57" s="151">
        <f t="shared" si="2"/>
        <v>34000000000</v>
      </c>
    </row>
    <row r="58" spans="1:45" ht="50.25" customHeight="1" x14ac:dyDescent="0.25">
      <c r="A58" s="187" t="s">
        <v>2098</v>
      </c>
      <c r="B58" s="187"/>
      <c r="C58" s="187"/>
      <c r="D58" s="187"/>
      <c r="E58" s="187"/>
      <c r="F58" s="187"/>
    </row>
    <row r="59" spans="1:45" x14ac:dyDescent="0.25">
      <c r="U59" s="172"/>
      <c r="V59" s="171"/>
    </row>
    <row r="61" spans="1:45" x14ac:dyDescent="0.25">
      <c r="X61" s="170"/>
    </row>
  </sheetData>
  <autoFilter ref="A7:AS57" xr:uid="{00000000-0009-0000-0000-000001000000}"/>
  <mergeCells count="10">
    <mergeCell ref="AH6:AS6"/>
    <mergeCell ref="Q19:Q23"/>
    <mergeCell ref="P19:P23"/>
    <mergeCell ref="A58:F58"/>
    <mergeCell ref="I19:I20"/>
    <mergeCell ref="I21:I23"/>
    <mergeCell ref="R19:R23"/>
    <mergeCell ref="A1:D3"/>
    <mergeCell ref="E1:W3"/>
    <mergeCell ref="A5:G5"/>
  </mergeCells>
  <phoneticPr fontId="3" type="noConversion"/>
  <dataValidations xWindow="564" yWindow="614" count="8">
    <dataValidation allowBlank="1" showInputMessage="1" showErrorMessage="1" prompt="Diligenciar teniendo en cuenta que esta será la descripción que será cargada en las tareas en el software de Gestión Integral. " sqref="F43 F8:F9 F48 E10 F11:F16" xr:uid="{00000000-0002-0000-0100-000000000000}"/>
    <dataValidation allowBlank="1" showInputMessage="1" showErrorMessage="1" prompt="Seleccione de la lista desplegable" sqref="D27 G31:G33 A34 D53:D54 G35:G1048576 G4:G27" xr:uid="{00000000-0002-0000-0100-000001000000}"/>
    <dataValidation allowBlank="1" showInputMessage="1" showErrorMessage="1" prompt="Selecciona el proyecto de inversión al que pertenece el mecanismo (convocatoria, invitación o concurso)" sqref="Q12 P35 Q24:Q27 R19 P44:P48 P4:P7 P12:P14 Q57 P57:P1048576 P24:P29 Q14 Q48:T48 J34:N34 P53:Q53 P16:P19" xr:uid="{00000000-0002-0000-0100-000002000000}"/>
    <dataValidation allowBlank="1" showInputMessage="1" showErrorMessage="1" prompt="Diligenciar con el nombre como se registra en el PAI" sqref="E48 E43 E8:E16" xr:uid="{00000000-0002-0000-0100-000003000000}"/>
    <dataValidation allowBlank="1" showInputMessage="1" showErrorMessage="1" prompt="Por favor ingresar los datos solo en cifras en pesos colombianos" sqref="Y33:Y34 Y15:Y18 Y8:Z14 AF11 AO11 AF13:AF14 AH13:AS15 AG13 AP48:AS48 AH33:AS33 AA34:AS34 AH31:AN31 AP31:AS31 Y48:Z48 AH48:AN48 S34:T34 Z53 Z16:Z43" xr:uid="{00000000-0002-0000-0100-000004000000}"/>
    <dataValidation type="list" allowBlank="1" showInputMessage="1" showErrorMessage="1" prompt="De acuerdo con el proyecto de inversión seleccionado seleccione la actividad del gasto que se relaciona con el mecanismo_x000a_" sqref="R16" xr:uid="{00000000-0002-0000-0100-000005000000}">
      <formula1>INDIRECT(P16)</formula1>
    </dataValidation>
    <dataValidation allowBlank="1" showInputMessage="1" showErrorMessage="1" prompt="Esta celda es la suma de la evaluación y seguimiento con el valor de la financiación. " sqref="R34 X8:X57" xr:uid="{00000000-0002-0000-0100-000006000000}"/>
    <dataValidation allowBlank="1" showInputMessage="1" showErrorMessage="1" prompt="Selecciona la dirección responsable del diseño del mecanismo" sqref="N4:N7 N58:N1048576 N49 N35:N36 N39:N41" xr:uid="{00000000-0002-0000-0100-000007000000}"/>
  </dataValidations>
  <pageMargins left="0.23622047244094491" right="0.23622047244094491" top="0.74803149606299213" bottom="0.74803149606299213" header="0.31496062992125984" footer="0.31496062992125984"/>
  <pageSetup paperSize="9" scale="25" orientation="landscape" r:id="rId1"/>
  <drawing r:id="rId2"/>
  <legacyDrawing r:id="rId3"/>
  <extLst>
    <ext xmlns:x14="http://schemas.microsoft.com/office/spreadsheetml/2009/9/main" uri="{CCE6A557-97BC-4b89-ADB6-D9C93CAAB3DF}">
      <x14:dataValidations xmlns:xm="http://schemas.microsoft.com/office/excel/2006/main" xWindow="564" yWindow="614" count="20">
        <x14:dataValidation type="list" allowBlank="1" showInputMessage="1" showErrorMessage="1" prompt="Selecciona la dirección responsable del diseño del mecanismo" xr:uid="{00000000-0002-0000-0100-000008000000}">
          <x14:formula1>
            <xm:f>Listas!$J$2:$J$5</xm:f>
          </x14:formula1>
          <xm:sqref>O19:O23 O30 O16</xm:sqref>
        </x14:dataValidation>
        <x14:dataValidation type="list" allowBlank="1" showInputMessage="1" showErrorMessage="1" xr:uid="{00000000-0002-0000-0100-000009000000}">
          <x14:formula1>
            <xm:f>Listas!$F$2:$F$34</xm:f>
          </x14:formula1>
          <xm:sqref>L19:L23 L30 L16</xm:sqref>
        </x14:dataValidation>
        <x14:dataValidation type="list" allowBlank="1" showInputMessage="1" showErrorMessage="1" prompt="Seleccione de la lista desplegable" xr:uid="{00000000-0002-0000-0100-00000A000000}">
          <x14:formula1>
            <xm:f>Listas!$C$2:$C$1403</xm:f>
          </x14:formula1>
          <xm:sqref>D19:D23 D30 D16</xm:sqref>
        </x14:dataValidation>
        <x14:dataValidation type="list" allowBlank="1" showInputMessage="1" showErrorMessage="1" xr:uid="{00000000-0002-0000-0100-00000B000000}">
          <x14:formula1>
            <xm:f>Listas!$H$2:$H$9</xm:f>
          </x14:formula1>
          <xm:sqref>J19:J23 J30 J16</xm:sqref>
        </x14:dataValidation>
        <x14:dataValidation type="list" allowBlank="1" showInputMessage="1" showErrorMessage="1" xr:uid="{00000000-0002-0000-0100-00000C000000}">
          <x14:formula1>
            <xm:f>Listas!$I$2:$I$3</xm:f>
          </x14:formula1>
          <xm:sqref>K19:K23 K30 K16</xm:sqref>
        </x14:dataValidation>
        <x14:dataValidation type="list" allowBlank="1" showInputMessage="1" showErrorMessage="1" prompt="Seleccione de la lista desplegable" xr:uid="{00000000-0002-0000-0100-00000D000000}">
          <x14:formula1>
            <xm:f>Listas!$A$2:$A$4</xm:f>
          </x14:formula1>
          <xm:sqref>A19:A23 A30 A16</xm:sqref>
        </x14:dataValidation>
        <x14:dataValidation type="list" allowBlank="1" showInputMessage="1" showErrorMessage="1" prompt="Seleccione de la lista desplegable" xr:uid="{00000000-0002-0000-0100-00000E000000}">
          <x14:formula1>
            <xm:f>Listas!$B$2:$B$9</xm:f>
          </x14:formula1>
          <xm:sqref>B19:B23 B30 B16</xm:sqref>
        </x14:dataValidation>
        <x14:dataValidation type="list" allowBlank="1" showInputMessage="1" showErrorMessage="1" prompt="Seleccione de la lista desplegable" xr:uid="{00000000-0002-0000-0100-00000F000000}">
          <x14:formula1>
            <xm:f>Listas!$E$2:$E$4</xm:f>
          </x14:formula1>
          <xm:sqref>C19:C23 C30 C16</xm:sqref>
        </x14:dataValidation>
        <x14:dataValidation type="list" allowBlank="1" showInputMessage="1" showErrorMessage="1" prompt="Seleccione de la lista desplegable" xr:uid="{00000000-0002-0000-0100-000010000000}">
          <x14:formula1>
            <xm:f>'C:\Users\usuario\Downloads\[D101PR01F13 Plan Anual de Mecanismos 2022 Primera versión 27-01-2022 Comite DIR (5).xlsx]Listas'!#REF!</xm:f>
          </x14:formula1>
          <xm:sqref>D28:D29 A27:C29 A53:C54</xm:sqref>
        </x14:dataValidation>
        <x14:dataValidation type="list" allowBlank="1" showInputMessage="1" showErrorMessage="1" xr:uid="{00000000-0002-0000-0100-000013000000}">
          <x14:formula1>
            <xm:f>'C:\Users\usuario\Downloads\[D101PR01F13 Plan Anual de Mecanismos 2022 Primera versión 27-01-2022 Comite DIR (5).xlsx]Listas'!#REF!</xm:f>
          </x14:formula1>
          <xm:sqref>J27:L29 J53:J56</xm:sqref>
        </x14:dataValidation>
        <x14:dataValidation type="list" allowBlank="1" showInputMessage="1" showErrorMessage="1" prompt="Selecciona la dirección responsable del diseño del mecanismo" xr:uid="{00000000-0002-0000-0100-000017000000}">
          <x14:formula1>
            <xm:f>'C:\Users\usuario\Downloads\[D101PR01F13 Plan Anual de Mecanismos 2022 Primera versión 27-01-2022 Comite DIR (5).xlsx]Listas'!#REF!</xm:f>
          </x14:formula1>
          <xm:sqref>O27:O29</xm:sqref>
        </x14:dataValidation>
        <x14:dataValidation type="list" allowBlank="1" showInputMessage="1" showErrorMessage="1" prompt="Seleccione de la lista desplegable" xr:uid="{00000000-0002-0000-0100-000018000000}">
          <x14:formula1>
            <xm:f>'C:\Users\usuario\Downloads\[SALUD D101PR01F13 Plan Anual de Mecanismos 2022 Primera versión 27-01-2022 Comite DIR_.xlsx]Listas'!#REF!</xm:f>
          </x14:formula1>
          <xm:sqref>A17:D17</xm:sqref>
        </x14:dataValidation>
        <x14:dataValidation type="list" allowBlank="1" showInputMessage="1" showErrorMessage="1" xr:uid="{00000000-0002-0000-0100-00001B000000}">
          <x14:formula1>
            <xm:f>'C:\Users\usuario\Downloads\[SALUD D101PR01F13 Plan Anual de Mecanismos 2022 Primera versión 27-01-2022 Comite DIR_.xlsx]Listas'!#REF!</xm:f>
          </x14:formula1>
          <xm:sqref>J17:L17</xm:sqref>
        </x14:dataValidation>
        <x14:dataValidation type="list" allowBlank="1" showInputMessage="1" showErrorMessage="1" prompt="Selecciona la dirección responsable del diseño del mecanismo" xr:uid="{00000000-0002-0000-0100-00001F000000}">
          <x14:formula1>
            <xm:f>'C:\Users\usuario\Downloads\[SALUD D101PR01F13 Plan Anual de Mecanismos 2022 Primera versión 27-01-2022 Comite DIR_.xlsx]Listas'!#REF!</xm:f>
          </x14:formula1>
          <xm:sqref>O17</xm:sqref>
        </x14:dataValidation>
        <x14:dataValidation type="list" allowBlank="1" showInputMessage="1" showErrorMessage="1" prompt="Seleccione de la lista desplegable" xr:uid="{00000000-0002-0000-0100-000020000000}">
          <x14:formula1>
            <xm:f>'C:\Users\usuario\Downloads\[D101PR01F13 Plan Anual de Mecanismos 2022 Primera versión 27-01-2022 Comite DTUC.xlsx]Listas'!#REF!</xm:f>
          </x14:formula1>
          <xm:sqref>A18:D18 A24:D25 A57:D57</xm:sqref>
        </x14:dataValidation>
        <x14:dataValidation type="list" allowBlank="1" showInputMessage="1" showErrorMessage="1" xr:uid="{00000000-0002-0000-0100-000023000000}">
          <x14:formula1>
            <xm:f>'C:\Users\usuario\Downloads\[D101PR01F13 Plan Anual de Mecanismos 2022 Primera versión 27-01-2022 Comite DTUC.xlsx]Listas'!#REF!</xm:f>
          </x14:formula1>
          <xm:sqref>J18:L18 J24:L25 J57:L57 L56</xm:sqref>
        </x14:dataValidation>
        <x14:dataValidation type="list" allowBlank="1" showInputMessage="1" showErrorMessage="1" prompt="Selecciona la dirección responsable del diseño del mecanismo" xr:uid="{00000000-0002-0000-0100-000027000000}">
          <x14:formula1>
            <xm:f>'C:\Users\usuario\Downloads\[D101PR01F13 Plan Anual de Mecanismos 2022 Primera versión 27-01-2022 Comite DTUC.xlsx]Listas'!#REF!</xm:f>
          </x14:formula1>
          <xm:sqref>O18 O24:O25 O57</xm:sqref>
        </x14:dataValidation>
        <x14:dataValidation type="list" allowBlank="1" showInputMessage="1" showErrorMessage="1" prompt="Seleccione de la lista desplegable" xr:uid="{00000000-0002-0000-0100-000028000000}">
          <x14:formula1>
            <xm:f>'C:\Users\usuario\Downloads\[D101PR01F13 Plan Anual de Mecanismos 2022 Primera versión 27-01-2022 Comite DIR (8).xlsx]Listas'!#REF!</xm:f>
          </x14:formula1>
          <xm:sqref>A8:C14</xm:sqref>
        </x14:dataValidation>
        <x14:dataValidation type="list" allowBlank="1" showInputMessage="1" showErrorMessage="1" xr:uid="{00000000-0002-0000-0100-00002B000000}">
          <x14:formula1>
            <xm:f>'C:\Users\usuario\Downloads\[D101PR01F13 Plan Anual de Mecanismos 2022 Primera versión 27-01-2022 Comite DIR (8).xlsx]Listas'!#REF!</xm:f>
          </x14:formula1>
          <xm:sqref>L33 J8:L14 J33</xm:sqref>
        </x14:dataValidation>
        <x14:dataValidation type="list" allowBlank="1" showInputMessage="1" showErrorMessage="1" prompt="Selecciona la dirección responsable del diseño del mecanismo" xr:uid="{00000000-0002-0000-0100-00002E000000}">
          <x14:formula1>
            <xm:f>'C:\Users\usuario\Downloads\[D101PR01F13 Plan Anual de Mecanismos 2022 Primera versión 27-01-2022 Comite DIR (8).xlsx]Listas'!#REF!</xm:f>
          </x14:formula1>
          <xm:sqref>O8:O14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6:D49"/>
  <sheetViews>
    <sheetView topLeftCell="A7" workbookViewId="0">
      <selection activeCell="Q54" sqref="Q54"/>
    </sheetView>
  </sheetViews>
  <sheetFormatPr baseColWidth="10" defaultRowHeight="15" x14ac:dyDescent="0.25"/>
  <cols>
    <col min="4" max="4" width="27.42578125" customWidth="1"/>
  </cols>
  <sheetData>
    <row r="6" spans="3:4" x14ac:dyDescent="0.25">
      <c r="C6" t="s">
        <v>2067</v>
      </c>
      <c r="D6">
        <v>3</v>
      </c>
    </row>
    <row r="7" spans="3:4" x14ac:dyDescent="0.25">
      <c r="C7" t="s">
        <v>2068</v>
      </c>
      <c r="D7">
        <v>7</v>
      </c>
    </row>
    <row r="8" spans="3:4" x14ac:dyDescent="0.25">
      <c r="C8" t="s">
        <v>2069</v>
      </c>
      <c r="D8">
        <v>1</v>
      </c>
    </row>
    <row r="9" spans="3:4" x14ac:dyDescent="0.25">
      <c r="C9" t="s">
        <v>2070</v>
      </c>
      <c r="D9">
        <v>13</v>
      </c>
    </row>
    <row r="10" spans="3:4" x14ac:dyDescent="0.25">
      <c r="C10" t="s">
        <v>2071</v>
      </c>
      <c r="D10">
        <v>1</v>
      </c>
    </row>
    <row r="11" spans="3:4" x14ac:dyDescent="0.25">
      <c r="C11" t="s">
        <v>2072</v>
      </c>
      <c r="D11">
        <v>14</v>
      </c>
    </row>
    <row r="12" spans="3:4" x14ac:dyDescent="0.25">
      <c r="C12" t="s">
        <v>2073</v>
      </c>
      <c r="D12">
        <v>5</v>
      </c>
    </row>
    <row r="20" spans="3:4" x14ac:dyDescent="0.25">
      <c r="C20" t="s">
        <v>2075</v>
      </c>
    </row>
    <row r="22" spans="3:4" x14ac:dyDescent="0.25">
      <c r="C22" t="s">
        <v>55</v>
      </c>
      <c r="D22">
        <v>4</v>
      </c>
    </row>
    <row r="23" spans="3:4" x14ac:dyDescent="0.25">
      <c r="C23" t="s">
        <v>2074</v>
      </c>
      <c r="D23">
        <v>40</v>
      </c>
    </row>
    <row r="38" spans="3:4" x14ac:dyDescent="0.25">
      <c r="C38" t="s">
        <v>2076</v>
      </c>
    </row>
    <row r="40" spans="3:4" x14ac:dyDescent="0.25">
      <c r="C40" t="s">
        <v>2077</v>
      </c>
      <c r="D40">
        <v>13</v>
      </c>
    </row>
    <row r="41" spans="3:4" x14ac:dyDescent="0.25">
      <c r="C41" t="s">
        <v>24</v>
      </c>
      <c r="D41">
        <v>24</v>
      </c>
    </row>
    <row r="42" spans="3:4" x14ac:dyDescent="0.25">
      <c r="C42" t="s">
        <v>2078</v>
      </c>
      <c r="D42">
        <v>7</v>
      </c>
    </row>
    <row r="46" spans="3:4" x14ac:dyDescent="0.25">
      <c r="C46" t="s">
        <v>2081</v>
      </c>
    </row>
    <row r="47" spans="3:4" x14ac:dyDescent="0.25">
      <c r="C47" t="s">
        <v>2080</v>
      </c>
      <c r="D47" s="173">
        <f>+'1. OFERTA MINCIENCIAS'!U59</f>
        <v>0</v>
      </c>
    </row>
    <row r="48" spans="3:4" x14ac:dyDescent="0.25">
      <c r="C48" t="s">
        <v>2079</v>
      </c>
      <c r="D48" s="173">
        <f>+'1. OFERTA MINCIENCIAS'!V59</f>
        <v>0</v>
      </c>
    </row>
    <row r="49" spans="3:4" x14ac:dyDescent="0.25">
      <c r="C49" t="s">
        <v>8</v>
      </c>
      <c r="D49" s="174">
        <f>SUM(D47:D48)</f>
        <v>0</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14"/>
  <sheetViews>
    <sheetView workbookViewId="0">
      <selection activeCell="A22" sqref="A22"/>
    </sheetView>
  </sheetViews>
  <sheetFormatPr baseColWidth="10" defaultRowHeight="15" x14ac:dyDescent="0.25"/>
  <cols>
    <col min="1" max="1" width="114.42578125" bestFit="1" customWidth="1"/>
    <col min="2" max="2" width="32.140625" customWidth="1"/>
  </cols>
  <sheetData>
    <row r="3" spans="1:2" x14ac:dyDescent="0.25">
      <c r="A3" s="82" t="s">
        <v>1950</v>
      </c>
      <c r="B3" t="s">
        <v>1952</v>
      </c>
    </row>
    <row r="4" spans="1:2" x14ac:dyDescent="0.25">
      <c r="A4" s="83" t="s">
        <v>1565</v>
      </c>
      <c r="B4" s="80">
        <v>2600000000</v>
      </c>
    </row>
    <row r="5" spans="1:2" x14ac:dyDescent="0.25">
      <c r="A5" s="83" t="s">
        <v>1563</v>
      </c>
      <c r="B5" s="80">
        <v>63151236784</v>
      </c>
    </row>
    <row r="6" spans="1:2" x14ac:dyDescent="0.25">
      <c r="A6" s="83" t="s">
        <v>1564</v>
      </c>
      <c r="B6" s="80">
        <v>4700000000</v>
      </c>
    </row>
    <row r="7" spans="1:2" x14ac:dyDescent="0.25">
      <c r="A7" s="83" t="s">
        <v>1847</v>
      </c>
      <c r="B7" s="80">
        <v>605000000</v>
      </c>
    </row>
    <row r="8" spans="1:2" x14ac:dyDescent="0.25">
      <c r="A8" s="83" t="s">
        <v>1846</v>
      </c>
      <c r="B8" s="80">
        <v>1600000000</v>
      </c>
    </row>
    <row r="9" spans="1:2" x14ac:dyDescent="0.25">
      <c r="A9" s="83" t="s">
        <v>1840</v>
      </c>
      <c r="B9" s="80">
        <v>23691591458</v>
      </c>
    </row>
    <row r="10" spans="1:2" x14ac:dyDescent="0.25">
      <c r="A10" s="83" t="s">
        <v>1838</v>
      </c>
      <c r="B10" s="80">
        <v>9892483232</v>
      </c>
    </row>
    <row r="11" spans="1:2" x14ac:dyDescent="0.25">
      <c r="A11" s="83" t="s">
        <v>1842</v>
      </c>
      <c r="B11" s="80">
        <v>15000000000</v>
      </c>
    </row>
    <row r="12" spans="1:2" x14ac:dyDescent="0.25">
      <c r="A12" s="83" t="s">
        <v>1559</v>
      </c>
      <c r="B12" s="80">
        <v>63000000000</v>
      </c>
    </row>
    <row r="13" spans="1:2" x14ac:dyDescent="0.25">
      <c r="A13" s="83" t="s">
        <v>1922</v>
      </c>
      <c r="B13" s="80">
        <v>1744502800</v>
      </c>
    </row>
    <row r="14" spans="1:2" x14ac:dyDescent="0.25">
      <c r="A14" s="83" t="s">
        <v>1951</v>
      </c>
      <c r="B14" s="80">
        <v>185984814274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B16"/>
  <sheetViews>
    <sheetView topLeftCell="C1" workbookViewId="0">
      <pane xSplit="22050" ySplit="5580" topLeftCell="Z21" activePane="topRight"/>
      <selection activeCell="A22" sqref="A22"/>
      <selection pane="topRight" activeCell="A22" sqref="A22"/>
      <selection pane="bottomLeft" activeCell="A22" sqref="A22"/>
      <selection pane="bottomRight" activeCell="A22" sqref="A22"/>
    </sheetView>
  </sheetViews>
  <sheetFormatPr baseColWidth="10" defaultRowHeight="16.5" x14ac:dyDescent="0.3"/>
  <cols>
    <col min="1" max="1" width="3" style="55" bestFit="1" customWidth="1"/>
    <col min="2" max="2" width="14" style="55" bestFit="1" customWidth="1"/>
    <col min="3" max="3" width="114.42578125" style="55" bestFit="1" customWidth="1"/>
    <col min="4" max="4" width="14.7109375" style="55" bestFit="1" customWidth="1"/>
    <col min="5" max="5" width="14.7109375" style="55" customWidth="1"/>
    <col min="6" max="8" width="15.140625" style="55" bestFit="1" customWidth="1"/>
    <col min="9" max="9" width="14.140625" style="55" bestFit="1" customWidth="1"/>
    <col min="10" max="10" width="12.5703125" style="55" bestFit="1" customWidth="1"/>
    <col min="11" max="15" width="14.140625" style="55" bestFit="1" customWidth="1"/>
    <col min="16" max="25" width="14.140625" style="55" customWidth="1"/>
    <col min="26" max="26" width="21.7109375" style="59" bestFit="1" customWidth="1"/>
    <col min="27" max="27" width="16.28515625" style="55" bestFit="1" customWidth="1"/>
    <col min="28" max="28" width="17.85546875" style="55" customWidth="1"/>
    <col min="29" max="16384" width="11.42578125" style="55"/>
  </cols>
  <sheetData>
    <row r="1" spans="1:28" x14ac:dyDescent="0.3">
      <c r="D1" s="205" t="s">
        <v>1835</v>
      </c>
      <c r="E1" s="205"/>
      <c r="F1" s="205"/>
      <c r="G1" s="205"/>
      <c r="H1" s="205"/>
      <c r="I1" s="205"/>
      <c r="J1" s="205"/>
      <c r="K1" s="205"/>
      <c r="L1" s="205"/>
      <c r="Z1" s="57"/>
    </row>
    <row r="2" spans="1:28" x14ac:dyDescent="0.3">
      <c r="D2" s="63">
        <f t="shared" ref="D2:V2" si="0">SUM(D3:D14)</f>
        <v>1740623784</v>
      </c>
      <c r="E2" s="63">
        <f t="shared" si="0"/>
        <v>4700000000</v>
      </c>
      <c r="F2" s="63">
        <f t="shared" si="0"/>
        <v>61410613000</v>
      </c>
      <c r="G2" s="63">
        <f t="shared" si="0"/>
        <v>4000000000</v>
      </c>
      <c r="H2" s="63">
        <f t="shared" si="0"/>
        <v>40800000000</v>
      </c>
      <c r="I2" s="63">
        <f t="shared" si="0"/>
        <v>3000000000</v>
      </c>
      <c r="J2" s="63">
        <f t="shared" si="0"/>
        <v>650000000</v>
      </c>
      <c r="K2" s="63">
        <f>SUM(K3:K15)</f>
        <v>8047125000</v>
      </c>
      <c r="L2" s="63">
        <f>SUM(L3:L15)</f>
        <v>2569872868</v>
      </c>
      <c r="M2" s="63">
        <f t="shared" si="0"/>
        <v>3391591458</v>
      </c>
      <c r="N2" s="63">
        <f t="shared" si="0"/>
        <v>1600000000</v>
      </c>
      <c r="O2" s="63">
        <f t="shared" si="0"/>
        <v>2600000000</v>
      </c>
      <c r="P2" s="63">
        <f t="shared" si="0"/>
        <v>11250000000</v>
      </c>
      <c r="Q2" s="63">
        <f t="shared" si="0"/>
        <v>18000000000</v>
      </c>
      <c r="R2" s="63">
        <f t="shared" si="0"/>
        <v>11250000000</v>
      </c>
      <c r="S2" s="63">
        <f t="shared" si="0"/>
        <v>2000000000</v>
      </c>
      <c r="T2" s="63">
        <f t="shared" si="0"/>
        <v>3000000000</v>
      </c>
      <c r="U2" s="63">
        <f t="shared" si="0"/>
        <v>800000000</v>
      </c>
      <c r="V2" s="63">
        <f t="shared" si="0"/>
        <v>10392483232</v>
      </c>
      <c r="W2" s="63">
        <f>SUM(W3:W14)</f>
        <v>11744502800</v>
      </c>
      <c r="X2" s="63">
        <f>SUM(X3:X14)</f>
        <v>3000000000</v>
      </c>
      <c r="Y2" s="63">
        <f>SUM(Y3:Y14)</f>
        <v>700000000</v>
      </c>
      <c r="Z2" s="58" t="s">
        <v>1854</v>
      </c>
      <c r="AA2" s="60" t="s">
        <v>1853</v>
      </c>
      <c r="AB2" s="60" t="s">
        <v>1852</v>
      </c>
    </row>
    <row r="3" spans="1:28" s="59" customFormat="1" x14ac:dyDescent="0.3">
      <c r="A3" s="64">
        <v>1</v>
      </c>
      <c r="B3" s="75" t="s">
        <v>1836</v>
      </c>
      <c r="C3" s="65" t="s">
        <v>1559</v>
      </c>
      <c r="D3" s="66"/>
      <c r="E3" s="66"/>
      <c r="F3" s="66"/>
      <c r="G3" s="66"/>
      <c r="H3" s="66">
        <v>22500000000</v>
      </c>
      <c r="I3" s="66"/>
      <c r="J3" s="66"/>
      <c r="K3" s="66"/>
      <c r="L3" s="66"/>
      <c r="M3" s="66"/>
      <c r="N3" s="66"/>
      <c r="O3" s="66"/>
      <c r="P3" s="67">
        <v>11250000000</v>
      </c>
      <c r="Q3" s="67">
        <v>18000000000</v>
      </c>
      <c r="R3" s="67">
        <v>11250000000</v>
      </c>
      <c r="S3" s="67"/>
      <c r="T3" s="66"/>
      <c r="U3" s="66"/>
      <c r="V3" s="66"/>
      <c r="W3" s="66"/>
      <c r="X3" s="78"/>
      <c r="Y3" s="68"/>
      <c r="Z3" s="57">
        <f t="shared" ref="Z3:Z15" si="1">SUM(D3:Y3)</f>
        <v>63000000000</v>
      </c>
      <c r="AA3" s="57">
        <v>63000000000</v>
      </c>
      <c r="AB3" s="57">
        <f>+AA3-Z3</f>
        <v>0</v>
      </c>
    </row>
    <row r="4" spans="1:28" s="59" customFormat="1" x14ac:dyDescent="0.3">
      <c r="A4" s="69">
        <v>2</v>
      </c>
      <c r="B4" s="70" t="s">
        <v>1837</v>
      </c>
      <c r="C4" s="71" t="s">
        <v>1838</v>
      </c>
      <c r="D4" s="72"/>
      <c r="E4" s="72"/>
      <c r="F4" s="72"/>
      <c r="G4" s="72"/>
      <c r="H4" s="72"/>
      <c r="I4" s="72"/>
      <c r="J4" s="72"/>
      <c r="K4" s="72"/>
      <c r="L4" s="72"/>
      <c r="M4" s="72"/>
      <c r="N4" s="72"/>
      <c r="O4" s="72"/>
      <c r="P4" s="72"/>
      <c r="Q4" s="72"/>
      <c r="R4" s="72"/>
      <c r="S4" s="72">
        <v>2000000000</v>
      </c>
      <c r="T4" s="72">
        <v>3000000000</v>
      </c>
      <c r="U4" s="72">
        <v>800000000</v>
      </c>
      <c r="V4" s="76">
        <v>392483232</v>
      </c>
      <c r="W4" s="76">
        <v>1744502800</v>
      </c>
      <c r="X4" s="79">
        <v>3000000000</v>
      </c>
      <c r="Y4" s="73">
        <v>700000000</v>
      </c>
      <c r="Z4" s="57">
        <f t="shared" si="1"/>
        <v>11636986032</v>
      </c>
      <c r="AA4" s="57">
        <v>20901433272</v>
      </c>
      <c r="AB4" s="57">
        <f t="shared" ref="AB4:AB11" si="2">+AA4-Z4</f>
        <v>9264447240</v>
      </c>
    </row>
    <row r="5" spans="1:28" s="59" customFormat="1" x14ac:dyDescent="0.3">
      <c r="A5" s="69">
        <v>3</v>
      </c>
      <c r="B5" s="70" t="s">
        <v>1839</v>
      </c>
      <c r="C5" s="71" t="s">
        <v>1840</v>
      </c>
      <c r="D5" s="72"/>
      <c r="E5" s="72"/>
      <c r="F5" s="72"/>
      <c r="G5" s="72"/>
      <c r="H5" s="72">
        <v>7300000000</v>
      </c>
      <c r="I5" s="72">
        <v>3000000000</v>
      </c>
      <c r="K5" s="72">
        <v>8000000000</v>
      </c>
      <c r="L5" s="72">
        <v>2000000000</v>
      </c>
      <c r="M5" s="72">
        <v>3391591458</v>
      </c>
      <c r="N5" s="72"/>
      <c r="O5" s="72"/>
      <c r="P5" s="72"/>
      <c r="Q5" s="72"/>
      <c r="R5" s="72"/>
      <c r="S5" s="72"/>
      <c r="T5" s="72"/>
      <c r="U5" s="72"/>
      <c r="V5" s="72"/>
      <c r="W5" s="72"/>
      <c r="X5" s="79"/>
      <c r="Y5" s="73"/>
      <c r="Z5" s="57">
        <f t="shared" si="1"/>
        <v>23691591458</v>
      </c>
      <c r="AA5" s="57">
        <v>23500000000</v>
      </c>
      <c r="AB5" s="57">
        <f t="shared" si="2"/>
        <v>-191591458</v>
      </c>
    </row>
    <row r="6" spans="1:28" s="59" customFormat="1" x14ac:dyDescent="0.3">
      <c r="A6" s="69">
        <v>4</v>
      </c>
      <c r="B6" s="70" t="s">
        <v>1841</v>
      </c>
      <c r="C6" s="74" t="s">
        <v>1842</v>
      </c>
      <c r="D6" s="72"/>
      <c r="E6" s="72"/>
      <c r="F6" s="72"/>
      <c r="G6" s="72">
        <v>4000000000</v>
      </c>
      <c r="H6" s="72">
        <v>11000000000</v>
      </c>
      <c r="I6" s="72"/>
      <c r="J6" s="72"/>
      <c r="K6" s="72"/>
      <c r="L6" s="72"/>
      <c r="M6" s="72"/>
      <c r="N6" s="72"/>
      <c r="O6" s="72"/>
      <c r="P6" s="72"/>
      <c r="Q6" s="72"/>
      <c r="R6" s="72"/>
      <c r="S6" s="72"/>
      <c r="T6" s="72"/>
      <c r="U6" s="72"/>
      <c r="V6" s="72"/>
      <c r="W6" s="72"/>
      <c r="X6" s="79"/>
      <c r="Y6" s="73"/>
      <c r="Z6" s="57">
        <f t="shared" si="1"/>
        <v>15000000000</v>
      </c>
      <c r="AA6" s="57">
        <v>17500000000</v>
      </c>
      <c r="AB6" s="57">
        <f t="shared" si="2"/>
        <v>2500000000</v>
      </c>
    </row>
    <row r="7" spans="1:28" s="59" customFormat="1" x14ac:dyDescent="0.3">
      <c r="A7" s="69">
        <v>5</v>
      </c>
      <c r="B7" s="70" t="s">
        <v>1843</v>
      </c>
      <c r="C7" s="71" t="s">
        <v>1563</v>
      </c>
      <c r="D7" s="72">
        <v>1740623784</v>
      </c>
      <c r="E7" s="72"/>
      <c r="F7" s="72">
        <v>61410613000</v>
      </c>
      <c r="G7" s="72"/>
      <c r="H7" s="72"/>
      <c r="I7" s="72"/>
      <c r="J7" s="72"/>
      <c r="K7" s="72"/>
      <c r="L7" s="72"/>
      <c r="M7" s="72"/>
      <c r="N7" s="72"/>
      <c r="O7" s="72"/>
      <c r="P7" s="72"/>
      <c r="Q7" s="72"/>
      <c r="R7" s="72"/>
      <c r="S7" s="72"/>
      <c r="T7" s="72"/>
      <c r="U7" s="72"/>
      <c r="V7" s="72"/>
      <c r="W7" s="72"/>
      <c r="X7" s="79"/>
      <c r="Y7" s="73"/>
      <c r="Z7" s="57">
        <f t="shared" si="1"/>
        <v>63151236784</v>
      </c>
      <c r="AA7" s="57">
        <v>128000000000</v>
      </c>
      <c r="AB7" s="57">
        <f t="shared" si="2"/>
        <v>64848763216</v>
      </c>
    </row>
    <row r="8" spans="1:28" s="59" customFormat="1" x14ac:dyDescent="0.3">
      <c r="A8" s="69">
        <v>6</v>
      </c>
      <c r="B8" s="70" t="s">
        <v>1830</v>
      </c>
      <c r="C8" s="71" t="s">
        <v>1564</v>
      </c>
      <c r="D8" s="72"/>
      <c r="E8" s="72">
        <v>4700000000</v>
      </c>
      <c r="F8" s="72"/>
      <c r="G8" s="72"/>
      <c r="H8" s="72"/>
      <c r="I8" s="72"/>
      <c r="J8" s="72"/>
      <c r="K8" s="72"/>
      <c r="L8" s="72"/>
      <c r="M8" s="72"/>
      <c r="N8" s="72"/>
      <c r="O8" s="72"/>
      <c r="P8" s="72"/>
      <c r="Q8" s="72"/>
      <c r="R8" s="72"/>
      <c r="S8" s="72"/>
      <c r="T8" s="72"/>
      <c r="U8" s="72"/>
      <c r="V8" s="72"/>
      <c r="W8" s="72"/>
      <c r="X8" s="79"/>
      <c r="Y8" s="73"/>
      <c r="Z8" s="57">
        <f t="shared" si="1"/>
        <v>4700000000</v>
      </c>
      <c r="AA8" s="57">
        <v>10000000000</v>
      </c>
      <c r="AB8" s="57">
        <f t="shared" si="2"/>
        <v>5300000000</v>
      </c>
    </row>
    <row r="9" spans="1:28" s="59" customFormat="1" x14ac:dyDescent="0.3">
      <c r="A9" s="69">
        <v>7</v>
      </c>
      <c r="B9" s="70" t="s">
        <v>1844</v>
      </c>
      <c r="C9" s="71" t="s">
        <v>1565</v>
      </c>
      <c r="D9" s="72"/>
      <c r="E9" s="72"/>
      <c r="F9" s="72"/>
      <c r="G9" s="72"/>
      <c r="H9" s="72"/>
      <c r="I9" s="72"/>
      <c r="J9" s="72"/>
      <c r="K9" s="72"/>
      <c r="L9" s="72"/>
      <c r="M9" s="72"/>
      <c r="N9" s="72"/>
      <c r="O9" s="72">
        <v>2600000000</v>
      </c>
      <c r="P9" s="72"/>
      <c r="Q9" s="72"/>
      <c r="R9" s="72"/>
      <c r="S9" s="72"/>
      <c r="T9" s="72"/>
      <c r="U9" s="72"/>
      <c r="V9" s="72"/>
      <c r="W9" s="72"/>
      <c r="X9" s="79"/>
      <c r="Y9" s="73"/>
      <c r="Z9" s="57">
        <f t="shared" si="1"/>
        <v>2600000000</v>
      </c>
      <c r="AA9" s="57">
        <v>6000000000</v>
      </c>
      <c r="AB9" s="57">
        <f t="shared" si="2"/>
        <v>3400000000</v>
      </c>
    </row>
    <row r="10" spans="1:28" s="59" customFormat="1" x14ac:dyDescent="0.3">
      <c r="A10" s="69">
        <v>8</v>
      </c>
      <c r="B10" s="70" t="s">
        <v>1845</v>
      </c>
      <c r="C10" s="71" t="s">
        <v>1846</v>
      </c>
      <c r="D10" s="72"/>
      <c r="E10" s="72"/>
      <c r="F10" s="72"/>
      <c r="G10" s="72"/>
      <c r="H10" s="72"/>
      <c r="I10" s="72"/>
      <c r="J10" s="72"/>
      <c r="K10" s="72"/>
      <c r="L10" s="72"/>
      <c r="M10" s="72"/>
      <c r="N10" s="72">
        <v>1600000000</v>
      </c>
      <c r="O10" s="72"/>
      <c r="P10" s="72"/>
      <c r="Q10" s="72"/>
      <c r="R10" s="72"/>
      <c r="S10" s="72"/>
      <c r="T10" s="72"/>
      <c r="U10" s="72"/>
      <c r="V10" s="72"/>
      <c r="W10" s="72"/>
      <c r="X10" s="79"/>
      <c r="Y10" s="73"/>
      <c r="Z10" s="57">
        <f t="shared" si="1"/>
        <v>1600000000</v>
      </c>
      <c r="AA10" s="57">
        <v>3000000000</v>
      </c>
      <c r="AB10" s="57">
        <f t="shared" si="2"/>
        <v>1400000000</v>
      </c>
    </row>
    <row r="11" spans="1:28" s="59" customFormat="1" x14ac:dyDescent="0.3">
      <c r="A11" s="69">
        <v>9</v>
      </c>
      <c r="B11" s="70" t="s">
        <v>1839</v>
      </c>
      <c r="C11" s="71" t="s">
        <v>1847</v>
      </c>
      <c r="D11" s="72"/>
      <c r="E11" s="72"/>
      <c r="F11" s="72"/>
      <c r="G11" s="72"/>
      <c r="H11" s="72"/>
      <c r="I11" s="72"/>
      <c r="J11" s="76">
        <f>650000000</f>
        <v>650000000</v>
      </c>
      <c r="K11" s="72"/>
      <c r="L11" s="72"/>
      <c r="M11" s="72"/>
      <c r="N11" s="72"/>
      <c r="O11" s="72"/>
      <c r="P11" s="72"/>
      <c r="Q11" s="72"/>
      <c r="R11" s="72"/>
      <c r="S11" s="72"/>
      <c r="T11" s="72"/>
      <c r="U11" s="72"/>
      <c r="V11" s="72"/>
      <c r="W11" s="72"/>
      <c r="X11" s="79"/>
      <c r="Y11" s="73"/>
      <c r="Z11" s="57">
        <f t="shared" si="1"/>
        <v>650000000</v>
      </c>
      <c r="AA11" s="57">
        <v>2000000000</v>
      </c>
      <c r="AB11" s="57">
        <f t="shared" si="2"/>
        <v>1350000000</v>
      </c>
    </row>
    <row r="12" spans="1:28" s="59" customFormat="1" x14ac:dyDescent="0.3">
      <c r="A12" s="69">
        <v>10</v>
      </c>
      <c r="B12" s="70" t="s">
        <v>1848</v>
      </c>
      <c r="C12" s="71" t="s">
        <v>1849</v>
      </c>
      <c r="D12" s="72"/>
      <c r="E12" s="72"/>
      <c r="F12" s="72"/>
      <c r="G12" s="72"/>
      <c r="H12" s="72"/>
      <c r="I12" s="72"/>
      <c r="K12" s="72"/>
      <c r="L12" s="72"/>
      <c r="M12" s="72"/>
      <c r="N12" s="72"/>
      <c r="O12" s="72"/>
      <c r="P12" s="72"/>
      <c r="Q12" s="72"/>
      <c r="R12" s="72"/>
      <c r="S12" s="72"/>
      <c r="T12" s="72"/>
      <c r="U12" s="72"/>
      <c r="V12" s="72"/>
      <c r="W12" s="72"/>
      <c r="X12" s="79"/>
      <c r="Y12" s="73"/>
      <c r="Z12" s="57">
        <f t="shared" si="1"/>
        <v>0</v>
      </c>
      <c r="AA12" s="57">
        <v>19000000000</v>
      </c>
      <c r="AB12" s="57"/>
    </row>
    <row r="13" spans="1:28" s="59" customFormat="1" x14ac:dyDescent="0.3">
      <c r="A13" s="69">
        <v>11</v>
      </c>
      <c r="B13" s="70" t="s">
        <v>1850</v>
      </c>
      <c r="C13" s="71" t="s">
        <v>1851</v>
      </c>
      <c r="D13" s="72"/>
      <c r="E13" s="72"/>
      <c r="F13" s="72"/>
      <c r="G13" s="72"/>
      <c r="H13" s="72"/>
      <c r="I13" s="72"/>
      <c r="J13" s="72"/>
      <c r="K13" s="72"/>
      <c r="L13" s="72"/>
      <c r="M13" s="72"/>
      <c r="N13" s="72"/>
      <c r="O13" s="72"/>
      <c r="P13" s="72"/>
      <c r="Q13" s="72"/>
      <c r="R13" s="72"/>
      <c r="S13" s="72"/>
      <c r="T13" s="72"/>
      <c r="U13" s="72"/>
      <c r="V13" s="72"/>
      <c r="W13" s="72"/>
      <c r="X13" s="79"/>
      <c r="Y13" s="73"/>
      <c r="Z13" s="57">
        <f t="shared" si="1"/>
        <v>0</v>
      </c>
      <c r="AA13" s="57">
        <v>10000000000</v>
      </c>
      <c r="AB13" s="57"/>
    </row>
    <row r="14" spans="1:28" s="59" customFormat="1" x14ac:dyDescent="0.3">
      <c r="A14" s="69"/>
      <c r="B14" s="70"/>
      <c r="C14" s="71" t="s">
        <v>93</v>
      </c>
      <c r="D14" s="72"/>
      <c r="E14" s="72"/>
      <c r="F14" s="72"/>
      <c r="G14" s="72"/>
      <c r="H14" s="72"/>
      <c r="I14" s="72"/>
      <c r="J14" s="72"/>
      <c r="K14" s="72"/>
      <c r="L14" s="72"/>
      <c r="M14" s="72"/>
      <c r="N14" s="72"/>
      <c r="O14" s="72"/>
      <c r="P14" s="72"/>
      <c r="Q14" s="72"/>
      <c r="R14" s="72"/>
      <c r="S14" s="72"/>
      <c r="T14" s="72"/>
      <c r="U14" s="72"/>
      <c r="V14" s="72">
        <v>10000000000</v>
      </c>
      <c r="W14" s="72">
        <v>10000000000</v>
      </c>
      <c r="X14" s="79"/>
      <c r="Y14" s="73"/>
      <c r="Z14" s="77">
        <f t="shared" si="1"/>
        <v>20000000000</v>
      </c>
      <c r="AA14" s="57"/>
      <c r="AB14" s="57"/>
    </row>
    <row r="15" spans="1:28" s="59" customFormat="1" x14ac:dyDescent="0.3">
      <c r="A15" s="69"/>
      <c r="B15" s="70"/>
      <c r="C15" s="71" t="s">
        <v>1834</v>
      </c>
      <c r="D15" s="72"/>
      <c r="E15" s="72"/>
      <c r="F15" s="72"/>
      <c r="G15" s="72"/>
      <c r="H15" s="72"/>
      <c r="I15" s="72"/>
      <c r="J15" s="72"/>
      <c r="K15" s="72">
        <v>47125000</v>
      </c>
      <c r="L15" s="72">
        <f>485696800+
84176068</f>
        <v>569872868</v>
      </c>
      <c r="M15" s="72"/>
      <c r="N15" s="72"/>
      <c r="O15" s="72"/>
      <c r="P15" s="72"/>
      <c r="Q15" s="72"/>
      <c r="R15" s="72"/>
      <c r="S15" s="72"/>
      <c r="T15" s="72"/>
      <c r="U15" s="72"/>
      <c r="V15" s="72"/>
      <c r="W15" s="72"/>
      <c r="X15" s="79"/>
      <c r="Y15" s="73"/>
      <c r="Z15" s="77">
        <f t="shared" si="1"/>
        <v>616997868</v>
      </c>
      <c r="AA15" s="57"/>
      <c r="AB15" s="57"/>
    </row>
    <row r="16" spans="1:28" x14ac:dyDescent="0.3">
      <c r="Z16" s="62">
        <f>SUM(Z3:Z13)</f>
        <v>186029814274</v>
      </c>
      <c r="AA16" s="61">
        <f>SUM(AA3:AA13)</f>
        <v>302901433272</v>
      </c>
      <c r="AB16" s="61">
        <f>SUM(AB3:AB13)</f>
        <v>87871618998</v>
      </c>
    </row>
  </sheetData>
  <mergeCells count="1">
    <mergeCell ref="D1:L1"/>
  </mergeCells>
  <conditionalFormatting sqref="AB3:AB9 AB11:AB13">
    <cfRule type="cellIs" dxfId="2" priority="3" operator="lessThan">
      <formula>0</formula>
    </cfRule>
  </conditionalFormatting>
  <conditionalFormatting sqref="AB14:AB15">
    <cfRule type="cellIs" dxfId="1" priority="2" operator="lessThan">
      <formula>0</formula>
    </cfRule>
  </conditionalFormatting>
  <conditionalFormatting sqref="AB10">
    <cfRule type="cellIs" dxfId="0" priority="1" operator="lessThan">
      <formula>0</formula>
    </cfRule>
  </conditionalFormatting>
  <pageMargins left="0.7" right="0.7" top="0.75" bottom="0.75" header="0.3" footer="0.3"/>
  <pageSetup scale="2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29"/>
  <sheetViews>
    <sheetView topLeftCell="A4" zoomScale="145" zoomScaleNormal="145" workbookViewId="0">
      <selection activeCell="A22" sqref="A22"/>
    </sheetView>
  </sheetViews>
  <sheetFormatPr baseColWidth="10" defaultRowHeight="15" x14ac:dyDescent="0.25"/>
  <cols>
    <col min="1" max="1" width="10.42578125" customWidth="1"/>
    <col min="2" max="2" width="68.42578125" bestFit="1" customWidth="1"/>
    <col min="3" max="3" width="23.42578125" customWidth="1"/>
    <col min="4" max="4" width="5.85546875" bestFit="1" customWidth="1"/>
    <col min="8" max="8" width="17.140625" bestFit="1" customWidth="1"/>
    <col min="9" max="9" width="25.42578125" customWidth="1"/>
    <col min="10" max="10" width="17.42578125" customWidth="1"/>
  </cols>
  <sheetData>
    <row r="2" spans="1:9" x14ac:dyDescent="0.25">
      <c r="A2" s="97" t="s">
        <v>1946</v>
      </c>
      <c r="B2" s="98" t="s">
        <v>1831</v>
      </c>
      <c r="C2" s="99">
        <v>302901433272</v>
      </c>
      <c r="D2" s="100">
        <v>1</v>
      </c>
    </row>
    <row r="3" spans="1:9" x14ac:dyDescent="0.25">
      <c r="A3" s="85" t="s">
        <v>1942</v>
      </c>
      <c r="B3" s="86" t="s">
        <v>1948</v>
      </c>
      <c r="C3" s="87">
        <f>+'2. Resumen'!F31</f>
        <v>186029814274</v>
      </c>
      <c r="D3" s="88">
        <f>+C3/$C$2</f>
        <v>0.61415957086920947</v>
      </c>
    </row>
    <row r="4" spans="1:9" x14ac:dyDescent="0.25">
      <c r="A4" s="89" t="s">
        <v>1943</v>
      </c>
      <c r="B4" s="90" t="s">
        <v>1832</v>
      </c>
      <c r="C4" s="91">
        <f>+C2-C3-'Cuadro Base de Recursos  P.Inv.'!AA12-'Cuadro Base de Recursos  P.Inv.'!AA13</f>
        <v>87871618998</v>
      </c>
      <c r="D4" s="92">
        <f t="shared" ref="D4:D5" si="0">+C4/$C$2</f>
        <v>0.29009971345725816</v>
      </c>
      <c r="H4" s="135">
        <v>4500000000</v>
      </c>
      <c r="I4" t="s">
        <v>1739</v>
      </c>
    </row>
    <row r="5" spans="1:9" x14ac:dyDescent="0.25">
      <c r="A5" s="93" t="s">
        <v>1944</v>
      </c>
      <c r="B5" s="94" t="s">
        <v>1945</v>
      </c>
      <c r="C5" s="95">
        <f>+'Cuadro Base de Recursos  P.Inv.'!AA12+'Cuadro Base de Recursos  P.Inv.'!AA13</f>
        <v>29000000000</v>
      </c>
      <c r="D5" s="96">
        <f t="shared" si="0"/>
        <v>9.5740715673532401E-2</v>
      </c>
      <c r="H5">
        <v>4900000000</v>
      </c>
      <c r="I5" t="s">
        <v>2001</v>
      </c>
    </row>
    <row r="6" spans="1:9" x14ac:dyDescent="0.25">
      <c r="A6" s="1"/>
      <c r="B6" s="1"/>
      <c r="C6" s="1"/>
      <c r="D6" s="1"/>
      <c r="H6">
        <v>13473350421</v>
      </c>
      <c r="I6" t="s">
        <v>1733</v>
      </c>
    </row>
    <row r="7" spans="1:9" x14ac:dyDescent="0.25">
      <c r="A7" s="1"/>
      <c r="B7" s="101" t="s">
        <v>1833</v>
      </c>
      <c r="C7" s="102">
        <f>SUM(C8:C10)</f>
        <v>115912756774.19</v>
      </c>
      <c r="D7" s="1"/>
      <c r="H7">
        <v>3600000000</v>
      </c>
      <c r="I7" t="s">
        <v>2002</v>
      </c>
    </row>
    <row r="8" spans="1:9" x14ac:dyDescent="0.25">
      <c r="A8" s="1"/>
      <c r="B8" s="86" t="s">
        <v>1949</v>
      </c>
      <c r="C8" s="87">
        <f>+'Cuadro Base de Recursos  P.Inv.'!Z15</f>
        <v>616997868</v>
      </c>
      <c r="D8" s="1"/>
      <c r="H8">
        <v>13274415984</v>
      </c>
      <c r="I8" t="s">
        <v>1733</v>
      </c>
    </row>
    <row r="9" spans="1:9" x14ac:dyDescent="0.25">
      <c r="A9" s="1"/>
      <c r="B9" s="90" t="s">
        <v>1742</v>
      </c>
      <c r="C9" s="91">
        <f>+I26</f>
        <v>62826801104.190002</v>
      </c>
      <c r="D9" s="1"/>
      <c r="H9">
        <v>10558618921</v>
      </c>
      <c r="I9" t="s">
        <v>1733</v>
      </c>
    </row>
    <row r="10" spans="1:9" ht="15.75" thickBot="1" x14ac:dyDescent="0.3">
      <c r="A10" s="1"/>
      <c r="B10" s="8" t="s">
        <v>1947</v>
      </c>
      <c r="C10" s="138">
        <f>SUM(I21:I25)</f>
        <v>52468957802</v>
      </c>
      <c r="D10" s="1"/>
      <c r="H10">
        <v>1545574608</v>
      </c>
      <c r="I10" t="s">
        <v>2003</v>
      </c>
    </row>
    <row r="11" spans="1:9" x14ac:dyDescent="0.25">
      <c r="A11" s="1"/>
      <c r="B11" s="1"/>
      <c r="C11" s="1"/>
      <c r="D11" s="1"/>
      <c r="H11">
        <v>47125000</v>
      </c>
      <c r="I11" t="s">
        <v>1783</v>
      </c>
    </row>
    <row r="12" spans="1:9" x14ac:dyDescent="0.25">
      <c r="H12" s="135">
        <v>485696800</v>
      </c>
      <c r="I12" t="s">
        <v>2004</v>
      </c>
    </row>
    <row r="13" spans="1:9" x14ac:dyDescent="0.25">
      <c r="H13">
        <v>84176068</v>
      </c>
      <c r="I13" t="s">
        <v>2005</v>
      </c>
    </row>
    <row r="14" spans="1:9" x14ac:dyDescent="0.25">
      <c r="C14" s="81"/>
      <c r="H14">
        <v>2826801104.1900001</v>
      </c>
      <c r="I14" t="s">
        <v>1766</v>
      </c>
    </row>
    <row r="15" spans="1:9" x14ac:dyDescent="0.25">
      <c r="H15" s="135">
        <v>40000000000</v>
      </c>
      <c r="I15" t="s">
        <v>1742</v>
      </c>
    </row>
    <row r="16" spans="1:9" x14ac:dyDescent="0.25">
      <c r="H16" s="81">
        <v>20000000000</v>
      </c>
      <c r="I16" t="s">
        <v>1742</v>
      </c>
    </row>
    <row r="21" spans="8:9" x14ac:dyDescent="0.25">
      <c r="H21" t="s">
        <v>1733</v>
      </c>
      <c r="I21" s="136">
        <f>+H4+H5+H6+H8+H9</f>
        <v>46706385326</v>
      </c>
    </row>
    <row r="22" spans="8:9" x14ac:dyDescent="0.25">
      <c r="H22" t="s">
        <v>2002</v>
      </c>
      <c r="I22" s="136">
        <f>+H7</f>
        <v>3600000000</v>
      </c>
    </row>
    <row r="23" spans="8:9" x14ac:dyDescent="0.25">
      <c r="H23" t="s">
        <v>2006</v>
      </c>
      <c r="I23" s="136">
        <f>+H11+H13</f>
        <v>131301068</v>
      </c>
    </row>
    <row r="24" spans="8:9" x14ac:dyDescent="0.25">
      <c r="H24" t="s">
        <v>2009</v>
      </c>
      <c r="I24" s="136">
        <f>+H10</f>
        <v>1545574608</v>
      </c>
    </row>
    <row r="25" spans="8:9" x14ac:dyDescent="0.25">
      <c r="H25" t="s">
        <v>2007</v>
      </c>
      <c r="I25" s="136">
        <f>+H12</f>
        <v>485696800</v>
      </c>
    </row>
    <row r="26" spans="8:9" x14ac:dyDescent="0.25">
      <c r="H26" t="s">
        <v>1742</v>
      </c>
      <c r="I26" s="136">
        <f>SUM(H14:H16)</f>
        <v>62826801104.190002</v>
      </c>
    </row>
    <row r="27" spans="8:9" x14ac:dyDescent="0.25">
      <c r="H27" t="s">
        <v>2008</v>
      </c>
      <c r="I27" s="137">
        <f>SUM(I21:I26)</f>
        <v>115295758906.19</v>
      </c>
    </row>
    <row r="28" spans="8:9" x14ac:dyDescent="0.25">
      <c r="I28" s="80">
        <f>+C8</f>
        <v>616997868</v>
      </c>
    </row>
    <row r="29" spans="8:9" x14ac:dyDescent="0.25">
      <c r="I29" s="80">
        <f>+I27+I28</f>
        <v>115912756774.19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1"/>
  <sheetViews>
    <sheetView topLeftCell="A28" zoomScale="115" zoomScaleNormal="115" workbookViewId="0">
      <selection activeCell="A22" sqref="A22"/>
    </sheetView>
  </sheetViews>
  <sheetFormatPr baseColWidth="10" defaultRowHeight="16.5" x14ac:dyDescent="0.3"/>
  <cols>
    <col min="1" max="1" width="3.5703125" style="104" customWidth="1"/>
    <col min="2" max="2" width="17" style="109" customWidth="1"/>
    <col min="3" max="3" width="23.7109375" style="55" customWidth="1"/>
    <col min="4" max="4" width="31.7109375" style="110" customWidth="1"/>
    <col min="5" max="5" width="15.140625" style="104" customWidth="1"/>
    <col min="6" max="6" width="19.140625" style="55" customWidth="1"/>
    <col min="7" max="7" width="25.28515625" style="109" customWidth="1"/>
    <col min="8" max="8" width="23.7109375" style="110" bestFit="1" customWidth="1"/>
    <col min="9" max="9" width="19.28515625" style="55" customWidth="1"/>
    <col min="10" max="10" width="18.140625" style="55" bestFit="1" customWidth="1"/>
    <col min="11" max="11" width="19.28515625" style="55" bestFit="1" customWidth="1"/>
    <col min="12" max="16384" width="11.42578125" style="55"/>
  </cols>
  <sheetData>
    <row r="1" spans="1:11" s="104" customFormat="1" x14ac:dyDescent="0.25">
      <c r="A1" s="111"/>
      <c r="B1" s="124" t="s">
        <v>1813</v>
      </c>
      <c r="C1" s="124" t="s">
        <v>1814</v>
      </c>
      <c r="D1" s="124" t="s">
        <v>1815</v>
      </c>
      <c r="E1" s="124" t="s">
        <v>1816</v>
      </c>
      <c r="F1" s="124" t="s">
        <v>1892</v>
      </c>
      <c r="G1" s="124" t="s">
        <v>1820</v>
      </c>
      <c r="H1" s="124" t="s">
        <v>1821</v>
      </c>
      <c r="I1" s="124" t="s">
        <v>1817</v>
      </c>
      <c r="J1" s="124" t="s">
        <v>1818</v>
      </c>
      <c r="K1" s="124" t="s">
        <v>1819</v>
      </c>
    </row>
    <row r="2" spans="1:11" s="105" customFormat="1" ht="82.5" x14ac:dyDescent="0.25">
      <c r="A2" s="112" t="s">
        <v>1822</v>
      </c>
      <c r="B2" s="113" t="s">
        <v>1558</v>
      </c>
      <c r="C2" s="112" t="s">
        <v>1743</v>
      </c>
      <c r="D2" s="113" t="s">
        <v>1744</v>
      </c>
      <c r="E2" s="112" t="s">
        <v>1888</v>
      </c>
      <c r="F2" s="114">
        <v>4700000000</v>
      </c>
      <c r="G2" s="113" t="s">
        <v>1564</v>
      </c>
      <c r="H2" s="113" t="s">
        <v>1889</v>
      </c>
      <c r="I2" s="112" t="s">
        <v>1732</v>
      </c>
      <c r="J2" s="115" t="s">
        <v>1764</v>
      </c>
      <c r="K2" s="115" t="s">
        <v>1764</v>
      </c>
    </row>
    <row r="3" spans="1:11" ht="66" x14ac:dyDescent="0.3">
      <c r="A3" s="111" t="s">
        <v>1823</v>
      </c>
      <c r="B3" s="113" t="s">
        <v>1558</v>
      </c>
      <c r="C3" s="112" t="s">
        <v>1745</v>
      </c>
      <c r="D3" s="113" t="s">
        <v>1746</v>
      </c>
      <c r="E3" s="112" t="s">
        <v>1888</v>
      </c>
      <c r="F3" s="139">
        <v>1740623784</v>
      </c>
      <c r="G3" s="113" t="s">
        <v>1563</v>
      </c>
      <c r="H3" s="113" t="s">
        <v>1890</v>
      </c>
      <c r="I3" s="112" t="s">
        <v>1732</v>
      </c>
      <c r="J3" s="112" t="s">
        <v>1750</v>
      </c>
      <c r="K3" s="112" t="s">
        <v>1732</v>
      </c>
    </row>
    <row r="4" spans="1:11" ht="66" x14ac:dyDescent="0.3">
      <c r="A4" s="111" t="s">
        <v>1824</v>
      </c>
      <c r="B4" s="113" t="s">
        <v>1558</v>
      </c>
      <c r="C4" s="112" t="s">
        <v>1748</v>
      </c>
      <c r="D4" s="113" t="s">
        <v>1749</v>
      </c>
      <c r="E4" s="112" t="s">
        <v>1888</v>
      </c>
      <c r="F4" s="116">
        <v>61410613000</v>
      </c>
      <c r="G4" s="113" t="s">
        <v>1563</v>
      </c>
      <c r="H4" s="113" t="s">
        <v>1891</v>
      </c>
      <c r="I4" s="112" t="s">
        <v>1732</v>
      </c>
      <c r="J4" s="112" t="s">
        <v>1750</v>
      </c>
      <c r="K4" s="112" t="s">
        <v>1732</v>
      </c>
    </row>
    <row r="5" spans="1:11" s="106" customFormat="1" ht="165" x14ac:dyDescent="0.3">
      <c r="A5" s="112" t="s">
        <v>1825</v>
      </c>
      <c r="B5" s="113" t="s">
        <v>1557</v>
      </c>
      <c r="C5" s="112" t="s">
        <v>1754</v>
      </c>
      <c r="D5" s="113" t="s">
        <v>1755</v>
      </c>
      <c r="E5" s="112" t="s">
        <v>1888</v>
      </c>
      <c r="F5" s="116">
        <v>4000000000</v>
      </c>
      <c r="G5" s="113" t="s">
        <v>1842</v>
      </c>
      <c r="H5" s="113" t="s">
        <v>1893</v>
      </c>
      <c r="I5" s="112" t="s">
        <v>1732</v>
      </c>
      <c r="J5" s="115" t="s">
        <v>1764</v>
      </c>
      <c r="K5" s="115" t="s">
        <v>1764</v>
      </c>
    </row>
    <row r="6" spans="1:11" s="106" customFormat="1" ht="82.5" x14ac:dyDescent="0.3">
      <c r="A6" s="208" t="s">
        <v>1826</v>
      </c>
      <c r="B6" s="207" t="s">
        <v>1557</v>
      </c>
      <c r="C6" s="208" t="s">
        <v>1759</v>
      </c>
      <c r="D6" s="207" t="s">
        <v>1760</v>
      </c>
      <c r="E6" s="112" t="s">
        <v>1888</v>
      </c>
      <c r="F6" s="116">
        <f>7300000000</f>
        <v>7300000000</v>
      </c>
      <c r="G6" s="113" t="s">
        <v>1840</v>
      </c>
      <c r="H6" s="207" t="s">
        <v>1894</v>
      </c>
      <c r="I6" s="208" t="s">
        <v>1732</v>
      </c>
      <c r="J6" s="206" t="s">
        <v>1764</v>
      </c>
      <c r="K6" s="206" t="s">
        <v>1764</v>
      </c>
    </row>
    <row r="7" spans="1:11" ht="126.75" customHeight="1" x14ac:dyDescent="0.3">
      <c r="A7" s="208"/>
      <c r="B7" s="207"/>
      <c r="C7" s="208"/>
      <c r="D7" s="207"/>
      <c r="E7" s="112" t="s">
        <v>1888</v>
      </c>
      <c r="F7" s="116">
        <f>11000000000</f>
        <v>11000000000</v>
      </c>
      <c r="G7" s="117" t="s">
        <v>1842</v>
      </c>
      <c r="H7" s="207"/>
      <c r="I7" s="208"/>
      <c r="J7" s="206"/>
      <c r="K7" s="206"/>
    </row>
    <row r="8" spans="1:11" ht="129.75" customHeight="1" x14ac:dyDescent="0.3">
      <c r="A8" s="208"/>
      <c r="B8" s="207"/>
      <c r="C8" s="208"/>
      <c r="D8" s="207"/>
      <c r="E8" s="112" t="s">
        <v>1888</v>
      </c>
      <c r="F8" s="116">
        <v>22500000000</v>
      </c>
      <c r="G8" s="113" t="s">
        <v>1559</v>
      </c>
      <c r="H8" s="207"/>
      <c r="I8" s="208"/>
      <c r="J8" s="206"/>
      <c r="K8" s="206"/>
    </row>
    <row r="9" spans="1:11" ht="115.5" x14ac:dyDescent="0.3">
      <c r="A9" s="111" t="s">
        <v>1827</v>
      </c>
      <c r="B9" s="113" t="s">
        <v>1557</v>
      </c>
      <c r="C9" s="112" t="s">
        <v>1763</v>
      </c>
      <c r="D9" s="113" t="s">
        <v>1896</v>
      </c>
      <c r="E9" s="112" t="s">
        <v>1888</v>
      </c>
      <c r="F9" s="116">
        <v>3000000000</v>
      </c>
      <c r="G9" s="113" t="s">
        <v>1840</v>
      </c>
      <c r="H9" s="113" t="s">
        <v>1899</v>
      </c>
      <c r="I9" s="115" t="s">
        <v>1764</v>
      </c>
      <c r="J9" s="115" t="s">
        <v>1764</v>
      </c>
      <c r="K9" s="115" t="s">
        <v>1765</v>
      </c>
    </row>
    <row r="10" spans="1:11" ht="132" x14ac:dyDescent="0.3">
      <c r="A10" s="111" t="s">
        <v>1828</v>
      </c>
      <c r="B10" s="113" t="s">
        <v>1557</v>
      </c>
      <c r="C10" s="112" t="s">
        <v>1767</v>
      </c>
      <c r="D10" s="113" t="s">
        <v>1768</v>
      </c>
      <c r="E10" s="112" t="s">
        <v>1888</v>
      </c>
      <c r="F10" s="116">
        <v>450000000</v>
      </c>
      <c r="G10" s="113" t="s">
        <v>1847</v>
      </c>
      <c r="H10" s="207" t="s">
        <v>1897</v>
      </c>
      <c r="I10" s="112" t="s">
        <v>1732</v>
      </c>
      <c r="J10" s="112" t="s">
        <v>1907</v>
      </c>
      <c r="K10" s="112" t="s">
        <v>1907</v>
      </c>
    </row>
    <row r="11" spans="1:11" ht="99" x14ac:dyDescent="0.3">
      <c r="A11" s="111" t="s">
        <v>1829</v>
      </c>
      <c r="B11" s="113" t="s">
        <v>1557</v>
      </c>
      <c r="C11" s="112" t="s">
        <v>1770</v>
      </c>
      <c r="D11" s="113" t="s">
        <v>1771</v>
      </c>
      <c r="E11" s="112" t="s">
        <v>1888</v>
      </c>
      <c r="F11" s="116">
        <v>45000000</v>
      </c>
      <c r="G11" s="113" t="s">
        <v>1847</v>
      </c>
      <c r="H11" s="207"/>
      <c r="I11" s="112" t="s">
        <v>1732</v>
      </c>
      <c r="J11" s="112" t="s">
        <v>1907</v>
      </c>
      <c r="K11" s="112" t="s">
        <v>1907</v>
      </c>
    </row>
    <row r="12" spans="1:11" ht="165" x14ac:dyDescent="0.3">
      <c r="A12" s="111" t="s">
        <v>1895</v>
      </c>
      <c r="B12" s="113" t="s">
        <v>1557</v>
      </c>
      <c r="C12" s="112" t="s">
        <v>1773</v>
      </c>
      <c r="D12" s="113" t="s">
        <v>1774</v>
      </c>
      <c r="E12" s="112" t="s">
        <v>1888</v>
      </c>
      <c r="F12" s="116">
        <v>45000000</v>
      </c>
      <c r="G12" s="113" t="s">
        <v>1847</v>
      </c>
      <c r="H12" s="207"/>
      <c r="I12" s="112" t="s">
        <v>1732</v>
      </c>
      <c r="J12" s="112" t="s">
        <v>1907</v>
      </c>
      <c r="K12" s="112" t="s">
        <v>1907</v>
      </c>
    </row>
    <row r="13" spans="1:11" ht="165" x14ac:dyDescent="0.3">
      <c r="A13" s="111" t="s">
        <v>1900</v>
      </c>
      <c r="B13" s="113" t="s">
        <v>1557</v>
      </c>
      <c r="C13" s="112" t="s">
        <v>1970</v>
      </c>
      <c r="D13" s="113" t="s">
        <v>1774</v>
      </c>
      <c r="E13" s="112" t="s">
        <v>1888</v>
      </c>
      <c r="F13" s="116">
        <v>45000000</v>
      </c>
      <c r="G13" s="113" t="s">
        <v>1847</v>
      </c>
      <c r="H13" s="207"/>
      <c r="I13" s="112" t="s">
        <v>1732</v>
      </c>
      <c r="J13" s="112" t="s">
        <v>1907</v>
      </c>
      <c r="K13" s="112" t="s">
        <v>1907</v>
      </c>
    </row>
    <row r="14" spans="1:11" ht="165" x14ac:dyDescent="0.3">
      <c r="A14" s="111" t="s">
        <v>1901</v>
      </c>
      <c r="B14" s="113" t="s">
        <v>1557</v>
      </c>
      <c r="C14" s="112" t="s">
        <v>1929</v>
      </c>
      <c r="D14" s="113" t="s">
        <v>1775</v>
      </c>
      <c r="E14" s="112" t="s">
        <v>1888</v>
      </c>
      <c r="F14" s="116">
        <v>35000000</v>
      </c>
      <c r="G14" s="113" t="s">
        <v>1847</v>
      </c>
      <c r="H14" s="207"/>
      <c r="I14" s="112" t="s">
        <v>1732</v>
      </c>
      <c r="J14" s="112" t="s">
        <v>1907</v>
      </c>
      <c r="K14" s="112" t="s">
        <v>1907</v>
      </c>
    </row>
    <row r="15" spans="1:11" ht="181.5" x14ac:dyDescent="0.3">
      <c r="A15" s="111" t="s">
        <v>1902</v>
      </c>
      <c r="B15" s="113" t="s">
        <v>1557</v>
      </c>
      <c r="C15" s="112" t="s">
        <v>1905</v>
      </c>
      <c r="D15" s="118" t="s">
        <v>1906</v>
      </c>
      <c r="E15" s="112" t="s">
        <v>1888</v>
      </c>
      <c r="F15" s="119">
        <v>30000000</v>
      </c>
      <c r="G15" s="113" t="s">
        <v>1847</v>
      </c>
      <c r="H15" s="207"/>
      <c r="I15" s="112" t="s">
        <v>1732</v>
      </c>
      <c r="J15" s="112" t="s">
        <v>1907</v>
      </c>
      <c r="K15" s="112" t="s">
        <v>1907</v>
      </c>
    </row>
    <row r="16" spans="1:11" ht="132" x14ac:dyDescent="0.3">
      <c r="A16" s="111" t="s">
        <v>1903</v>
      </c>
      <c r="B16" s="113" t="s">
        <v>1557</v>
      </c>
      <c r="C16" s="112" t="s">
        <v>1908</v>
      </c>
      <c r="D16" s="113" t="s">
        <v>1778</v>
      </c>
      <c r="E16" s="112" t="s">
        <v>1888</v>
      </c>
      <c r="F16" s="116">
        <v>8000000000</v>
      </c>
      <c r="G16" s="113" t="s">
        <v>1840</v>
      </c>
      <c r="H16" s="113" t="s">
        <v>1910</v>
      </c>
      <c r="I16" s="111" t="s">
        <v>1732</v>
      </c>
      <c r="J16" s="120" t="s">
        <v>1907</v>
      </c>
      <c r="K16" s="120" t="s">
        <v>1907</v>
      </c>
    </row>
    <row r="17" spans="1:11" ht="231" x14ac:dyDescent="0.3">
      <c r="A17" s="111" t="s">
        <v>1904</v>
      </c>
      <c r="B17" s="113" t="s">
        <v>1557</v>
      </c>
      <c r="C17" s="112" t="s">
        <v>1909</v>
      </c>
      <c r="D17" s="113" t="s">
        <v>1782</v>
      </c>
      <c r="E17" s="112" t="s">
        <v>1888</v>
      </c>
      <c r="F17" s="116">
        <v>2000000000</v>
      </c>
      <c r="G17" s="113" t="s">
        <v>1840</v>
      </c>
      <c r="H17" s="113" t="s">
        <v>1911</v>
      </c>
      <c r="I17" s="111" t="s">
        <v>1732</v>
      </c>
      <c r="J17" s="120" t="s">
        <v>1907</v>
      </c>
      <c r="K17" s="120" t="s">
        <v>1907</v>
      </c>
    </row>
    <row r="18" spans="1:11" ht="181.5" x14ac:dyDescent="0.3">
      <c r="A18" s="111" t="s">
        <v>1913</v>
      </c>
      <c r="B18" s="113" t="s">
        <v>1557</v>
      </c>
      <c r="C18" s="112" t="s">
        <v>1785</v>
      </c>
      <c r="D18" s="113" t="s">
        <v>1786</v>
      </c>
      <c r="E18" s="112" t="s">
        <v>1888</v>
      </c>
      <c r="F18" s="116">
        <v>3391591458</v>
      </c>
      <c r="G18" s="113" t="s">
        <v>1840</v>
      </c>
      <c r="H18" s="113" t="s">
        <v>1912</v>
      </c>
      <c r="I18" s="111" t="s">
        <v>1732</v>
      </c>
      <c r="J18" s="111" t="s">
        <v>1750</v>
      </c>
      <c r="K18" s="111" t="s">
        <v>1750</v>
      </c>
    </row>
    <row r="19" spans="1:11" ht="346.5" x14ac:dyDescent="0.3">
      <c r="A19" s="111" t="s">
        <v>1914</v>
      </c>
      <c r="B19" s="113" t="s">
        <v>23</v>
      </c>
      <c r="C19" s="112" t="s">
        <v>1787</v>
      </c>
      <c r="D19" s="118" t="s">
        <v>1788</v>
      </c>
      <c r="E19" s="111" t="s">
        <v>1888</v>
      </c>
      <c r="F19" s="119">
        <v>1600000000</v>
      </c>
      <c r="G19" s="113" t="s">
        <v>1846</v>
      </c>
      <c r="H19" s="113" t="s">
        <v>1918</v>
      </c>
      <c r="I19" s="111" t="s">
        <v>1732</v>
      </c>
      <c r="J19" s="111" t="s">
        <v>1732</v>
      </c>
      <c r="K19" s="111" t="s">
        <v>1732</v>
      </c>
    </row>
    <row r="20" spans="1:11" ht="99" x14ac:dyDescent="0.3">
      <c r="A20" s="111" t="s">
        <v>1915</v>
      </c>
      <c r="B20" s="113" t="s">
        <v>23</v>
      </c>
      <c r="C20" s="112" t="s">
        <v>1930</v>
      </c>
      <c r="D20" s="113" t="s">
        <v>1857</v>
      </c>
      <c r="E20" s="111" t="s">
        <v>1888</v>
      </c>
      <c r="F20" s="119">
        <v>3000000000</v>
      </c>
      <c r="G20" s="113" t="s">
        <v>1838</v>
      </c>
      <c r="H20" s="113" t="s">
        <v>1931</v>
      </c>
      <c r="I20" s="111" t="s">
        <v>1922</v>
      </c>
      <c r="J20" s="111" t="s">
        <v>1922</v>
      </c>
      <c r="K20" s="111" t="s">
        <v>1922</v>
      </c>
    </row>
    <row r="21" spans="1:11" ht="181.5" x14ac:dyDescent="0.3">
      <c r="A21" s="111" t="s">
        <v>1916</v>
      </c>
      <c r="B21" s="113" t="s">
        <v>23</v>
      </c>
      <c r="C21" s="112" t="s">
        <v>1791</v>
      </c>
      <c r="D21" s="118" t="s">
        <v>1792</v>
      </c>
      <c r="E21" s="111" t="s">
        <v>1888</v>
      </c>
      <c r="F21" s="119">
        <v>2600000000</v>
      </c>
      <c r="G21" s="113" t="s">
        <v>1565</v>
      </c>
      <c r="H21" s="113" t="s">
        <v>1919</v>
      </c>
      <c r="I21" s="111" t="s">
        <v>1732</v>
      </c>
      <c r="J21" s="111" t="s">
        <v>1750</v>
      </c>
      <c r="K21" s="111" t="s">
        <v>1750</v>
      </c>
    </row>
    <row r="22" spans="1:11" ht="181.5" x14ac:dyDescent="0.3">
      <c r="A22" s="111" t="s">
        <v>1917</v>
      </c>
      <c r="B22" s="113" t="s">
        <v>1867</v>
      </c>
      <c r="C22" s="112" t="s">
        <v>1859</v>
      </c>
      <c r="D22" s="118" t="s">
        <v>1921</v>
      </c>
      <c r="E22" s="111" t="s">
        <v>1888</v>
      </c>
      <c r="F22" s="119">
        <v>392483232</v>
      </c>
      <c r="G22" s="113" t="s">
        <v>1838</v>
      </c>
      <c r="H22" s="121" t="s">
        <v>1922</v>
      </c>
      <c r="I22" s="111" t="s">
        <v>1732</v>
      </c>
      <c r="J22" s="111">
        <v>2023</v>
      </c>
      <c r="K22" s="111">
        <v>2023</v>
      </c>
    </row>
    <row r="23" spans="1:11" s="107" customFormat="1" ht="66" x14ac:dyDescent="0.25">
      <c r="A23" s="111" t="s">
        <v>1924</v>
      </c>
      <c r="B23" s="113" t="s">
        <v>1867</v>
      </c>
      <c r="C23" s="112" t="s">
        <v>1920</v>
      </c>
      <c r="D23" s="121" t="s">
        <v>1922</v>
      </c>
      <c r="E23" s="111" t="s">
        <v>1888</v>
      </c>
      <c r="F23" s="119">
        <v>1744502800</v>
      </c>
      <c r="G23" s="122" t="s">
        <v>1922</v>
      </c>
      <c r="H23" s="121" t="s">
        <v>1922</v>
      </c>
      <c r="I23" s="122" t="s">
        <v>1922</v>
      </c>
      <c r="J23" s="122" t="s">
        <v>1922</v>
      </c>
      <c r="K23" s="122" t="s">
        <v>1922</v>
      </c>
    </row>
    <row r="24" spans="1:11" ht="181.5" x14ac:dyDescent="0.3">
      <c r="A24" s="111" t="s">
        <v>1925</v>
      </c>
      <c r="B24" s="113" t="s">
        <v>1923</v>
      </c>
      <c r="C24" s="112" t="s">
        <v>1877</v>
      </c>
      <c r="D24" s="118" t="s">
        <v>1878</v>
      </c>
      <c r="E24" s="111" t="s">
        <v>1888</v>
      </c>
      <c r="F24" s="116">
        <v>18000000000</v>
      </c>
      <c r="G24" s="113" t="s">
        <v>1559</v>
      </c>
      <c r="H24" s="113" t="s">
        <v>1926</v>
      </c>
      <c r="I24" s="111" t="s">
        <v>1732</v>
      </c>
      <c r="J24" s="123" t="s">
        <v>1764</v>
      </c>
      <c r="K24" s="123" t="s">
        <v>1764</v>
      </c>
    </row>
    <row r="25" spans="1:11" ht="99" x14ac:dyDescent="0.3">
      <c r="A25" s="111" t="s">
        <v>1932</v>
      </c>
      <c r="B25" s="113" t="s">
        <v>1923</v>
      </c>
      <c r="C25" s="112" t="s">
        <v>1879</v>
      </c>
      <c r="D25" s="118" t="s">
        <v>1880</v>
      </c>
      <c r="E25" s="111" t="s">
        <v>1888</v>
      </c>
      <c r="F25" s="116">
        <v>11250000000</v>
      </c>
      <c r="G25" s="113" t="s">
        <v>1559</v>
      </c>
      <c r="H25" s="113" t="s">
        <v>1927</v>
      </c>
      <c r="I25" s="111" t="s">
        <v>1732</v>
      </c>
      <c r="J25" s="123" t="s">
        <v>1764</v>
      </c>
      <c r="K25" s="123" t="s">
        <v>1764</v>
      </c>
    </row>
    <row r="26" spans="1:11" ht="132" x14ac:dyDescent="0.3">
      <c r="A26" s="111" t="s">
        <v>1933</v>
      </c>
      <c r="B26" s="113" t="s">
        <v>1923</v>
      </c>
      <c r="C26" s="112" t="s">
        <v>1881</v>
      </c>
      <c r="D26" s="118" t="s">
        <v>1882</v>
      </c>
      <c r="E26" s="111" t="s">
        <v>1888</v>
      </c>
      <c r="F26" s="116">
        <v>11250000000</v>
      </c>
      <c r="G26" s="113" t="s">
        <v>1559</v>
      </c>
      <c r="H26" s="113" t="s">
        <v>1928</v>
      </c>
      <c r="I26" s="111" t="s">
        <v>1732</v>
      </c>
      <c r="J26" s="123" t="s">
        <v>1764</v>
      </c>
      <c r="K26" s="123" t="s">
        <v>1764</v>
      </c>
    </row>
    <row r="27" spans="1:11" s="107" customFormat="1" ht="99" x14ac:dyDescent="0.25">
      <c r="A27" s="111" t="s">
        <v>1934</v>
      </c>
      <c r="B27" s="113" t="s">
        <v>23</v>
      </c>
      <c r="C27" s="112" t="s">
        <v>1883</v>
      </c>
      <c r="D27" s="121" t="s">
        <v>1922</v>
      </c>
      <c r="E27" s="111" t="s">
        <v>1888</v>
      </c>
      <c r="F27" s="119">
        <v>700000000</v>
      </c>
      <c r="G27" s="113" t="s">
        <v>1838</v>
      </c>
      <c r="H27" s="121" t="s">
        <v>1922</v>
      </c>
      <c r="I27" s="122" t="s">
        <v>1922</v>
      </c>
      <c r="J27" s="122" t="s">
        <v>1922</v>
      </c>
      <c r="K27" s="122" t="s">
        <v>1922</v>
      </c>
    </row>
    <row r="28" spans="1:11" s="107" customFormat="1" ht="99" x14ac:dyDescent="0.25">
      <c r="A28" s="111" t="s">
        <v>1935</v>
      </c>
      <c r="B28" s="113" t="s">
        <v>23</v>
      </c>
      <c r="C28" s="112" t="s">
        <v>1855</v>
      </c>
      <c r="D28" s="121" t="s">
        <v>1922</v>
      </c>
      <c r="E28" s="111" t="s">
        <v>1888</v>
      </c>
      <c r="F28" s="119">
        <v>2000000000</v>
      </c>
      <c r="G28" s="113" t="s">
        <v>1838</v>
      </c>
      <c r="H28" s="113" t="s">
        <v>1939</v>
      </c>
      <c r="I28" s="122" t="s">
        <v>1732</v>
      </c>
      <c r="J28" s="122" t="s">
        <v>1732</v>
      </c>
      <c r="K28" s="122" t="s">
        <v>1732</v>
      </c>
    </row>
    <row r="29" spans="1:11" s="107" customFormat="1" ht="99" x14ac:dyDescent="0.25">
      <c r="A29" s="111" t="s">
        <v>1938</v>
      </c>
      <c r="B29" s="113" t="s">
        <v>23</v>
      </c>
      <c r="C29" s="112" t="s">
        <v>1936</v>
      </c>
      <c r="D29" s="121" t="s">
        <v>1922</v>
      </c>
      <c r="E29" s="111" t="s">
        <v>1888</v>
      </c>
      <c r="F29" s="119">
        <v>800000000</v>
      </c>
      <c r="G29" s="113" t="s">
        <v>1838</v>
      </c>
      <c r="H29" s="113" t="s">
        <v>1937</v>
      </c>
      <c r="I29" s="122" t="s">
        <v>1732</v>
      </c>
      <c r="J29" s="122" t="s">
        <v>1764</v>
      </c>
      <c r="K29" s="122" t="s">
        <v>1764</v>
      </c>
    </row>
    <row r="30" spans="1:11" s="107" customFormat="1" ht="99" x14ac:dyDescent="0.25">
      <c r="A30" s="111" t="s">
        <v>1997</v>
      </c>
      <c r="B30" s="113" t="s">
        <v>23</v>
      </c>
      <c r="C30" s="112" t="s">
        <v>1940</v>
      </c>
      <c r="D30" s="121" t="s">
        <v>1922</v>
      </c>
      <c r="E30" s="111" t="s">
        <v>1888</v>
      </c>
      <c r="F30" s="119">
        <v>3000000000</v>
      </c>
      <c r="G30" s="113" t="s">
        <v>1838</v>
      </c>
      <c r="H30" s="113" t="s">
        <v>1941</v>
      </c>
      <c r="I30" s="122" t="s">
        <v>1922</v>
      </c>
      <c r="J30" s="122" t="s">
        <v>1922</v>
      </c>
      <c r="K30" s="122" t="s">
        <v>1922</v>
      </c>
    </row>
    <row r="31" spans="1:11" x14ac:dyDescent="0.3">
      <c r="F31" s="108">
        <f>SUM(F2:F30)</f>
        <v>186029814274</v>
      </c>
    </row>
  </sheetData>
  <autoFilter ref="B1:K31" xr:uid="{00000000-0009-0000-0000-000006000000}"/>
  <mergeCells count="9">
    <mergeCell ref="K6:K8"/>
    <mergeCell ref="H10:H15"/>
    <mergeCell ref="B6:B8"/>
    <mergeCell ref="C6:C8"/>
    <mergeCell ref="A6:A8"/>
    <mergeCell ref="D6:D8"/>
    <mergeCell ref="H6:H8"/>
    <mergeCell ref="I6:I8"/>
    <mergeCell ref="J6:J8"/>
  </mergeCells>
  <phoneticPr fontId="3" type="noConversion"/>
  <dataValidations disablePrompts="1" count="1">
    <dataValidation allowBlank="1" showInputMessage="1" showErrorMessage="1" prompt="Diligenciar con el nombre como se registra en el PAI" sqref="C3:C4" xr:uid="{00000000-0002-0000-0600-000000000000}"/>
  </dataValidations>
  <pageMargins left="0.7" right="0.7" top="0.75" bottom="0.75" header="0.3" footer="0.3"/>
  <pageSetup scale="4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50"/>
  <sheetViews>
    <sheetView workbookViewId="0">
      <selection activeCell="A22" sqref="A22"/>
    </sheetView>
  </sheetViews>
  <sheetFormatPr baseColWidth="10" defaultRowHeight="15" x14ac:dyDescent="0.25"/>
  <cols>
    <col min="2" max="2" width="115.5703125" customWidth="1"/>
    <col min="3" max="3" width="22.7109375" style="81" customWidth="1"/>
    <col min="4" max="4" width="31.140625" customWidth="1"/>
  </cols>
  <sheetData>
    <row r="2" spans="2:4" x14ac:dyDescent="0.25">
      <c r="B2" s="127" t="s">
        <v>2000</v>
      </c>
      <c r="C2" s="128">
        <f>+'1. Primera Diapositiva'!C4</f>
        <v>87871618998</v>
      </c>
    </row>
    <row r="3" spans="2:4" x14ac:dyDescent="0.25">
      <c r="B3" s="127" t="s">
        <v>1996</v>
      </c>
      <c r="C3" s="129">
        <f>SUM(C6:C50)</f>
        <v>24745841814</v>
      </c>
    </row>
    <row r="4" spans="2:4" x14ac:dyDescent="0.25">
      <c r="B4" s="127" t="s">
        <v>1998</v>
      </c>
      <c r="C4" s="130">
        <f>+C2-C3</f>
        <v>63125777184</v>
      </c>
      <c r="D4" s="80"/>
    </row>
    <row r="5" spans="2:4" x14ac:dyDescent="0.25">
      <c r="B5" s="131"/>
      <c r="C5" s="126"/>
      <c r="D5" s="132" t="s">
        <v>1999</v>
      </c>
    </row>
    <row r="6" spans="2:4" x14ac:dyDescent="0.25">
      <c r="B6" s="132" t="s">
        <v>1867</v>
      </c>
      <c r="C6" s="125"/>
      <c r="D6" s="133">
        <f>SUM(C7)</f>
        <v>1308408542</v>
      </c>
    </row>
    <row r="7" spans="2:4" x14ac:dyDescent="0.25">
      <c r="B7" s="1" t="s">
        <v>1953</v>
      </c>
      <c r="C7" s="103">
        <v>1308408542</v>
      </c>
      <c r="D7" s="1"/>
    </row>
    <row r="8" spans="2:4" x14ac:dyDescent="0.25">
      <c r="B8" s="134" t="s">
        <v>1960</v>
      </c>
      <c r="C8" s="125"/>
      <c r="D8" s="133">
        <f>SUM(C9:C18)</f>
        <v>9642433272</v>
      </c>
    </row>
    <row r="9" spans="2:4" x14ac:dyDescent="0.25">
      <c r="B9" s="1" t="s">
        <v>1959</v>
      </c>
      <c r="C9" s="103">
        <v>1906597472</v>
      </c>
      <c r="D9" s="1"/>
    </row>
    <row r="10" spans="2:4" x14ac:dyDescent="0.25">
      <c r="B10" s="1" t="s">
        <v>1961</v>
      </c>
      <c r="C10" s="103">
        <v>500000000</v>
      </c>
      <c r="D10" s="1"/>
    </row>
    <row r="11" spans="2:4" x14ac:dyDescent="0.25">
      <c r="B11" s="1" t="s">
        <v>1962</v>
      </c>
      <c r="C11" s="103">
        <v>500000000</v>
      </c>
      <c r="D11" s="1"/>
    </row>
    <row r="12" spans="2:4" x14ac:dyDescent="0.25">
      <c r="B12" s="1" t="s">
        <v>1963</v>
      </c>
      <c r="C12" s="103">
        <v>1744502800</v>
      </c>
      <c r="D12" s="1"/>
    </row>
    <row r="13" spans="2:4" x14ac:dyDescent="0.25">
      <c r="B13" s="1" t="s">
        <v>1964</v>
      </c>
      <c r="C13" s="103">
        <v>68842110</v>
      </c>
      <c r="D13" s="1"/>
    </row>
    <row r="14" spans="2:4" x14ac:dyDescent="0.25">
      <c r="B14" s="1" t="s">
        <v>1965</v>
      </c>
      <c r="C14" s="103">
        <v>76490890</v>
      </c>
      <c r="D14" s="1"/>
    </row>
    <row r="15" spans="2:4" x14ac:dyDescent="0.25">
      <c r="B15" s="1" t="s">
        <v>1966</v>
      </c>
      <c r="C15" s="103">
        <v>700000000</v>
      </c>
      <c r="D15" s="1"/>
    </row>
    <row r="16" spans="2:4" x14ac:dyDescent="0.25">
      <c r="B16" s="1" t="s">
        <v>1967</v>
      </c>
      <c r="C16" s="103">
        <v>100000000</v>
      </c>
      <c r="D16" s="1"/>
    </row>
    <row r="17" spans="2:4" x14ac:dyDescent="0.25">
      <c r="B17" s="1" t="s">
        <v>1968</v>
      </c>
      <c r="C17" s="103">
        <v>1046000000</v>
      </c>
      <c r="D17" s="1"/>
    </row>
    <row r="18" spans="2:4" x14ac:dyDescent="0.25">
      <c r="B18" s="1" t="s">
        <v>1969</v>
      </c>
      <c r="C18" s="103">
        <v>3000000000</v>
      </c>
      <c r="D18" s="1"/>
    </row>
    <row r="19" spans="2:4" x14ac:dyDescent="0.25">
      <c r="B19" s="132" t="s">
        <v>1971</v>
      </c>
      <c r="C19" s="125"/>
      <c r="D19" s="133">
        <f>SUM(C20:C26)</f>
        <v>5495000000</v>
      </c>
    </row>
    <row r="20" spans="2:4" x14ac:dyDescent="0.25">
      <c r="B20" s="1" t="s">
        <v>1972</v>
      </c>
      <c r="C20" s="103">
        <v>583400000</v>
      </c>
      <c r="D20" s="1"/>
    </row>
    <row r="21" spans="2:4" x14ac:dyDescent="0.25">
      <c r="B21" s="1" t="s">
        <v>1973</v>
      </c>
      <c r="C21" s="103">
        <v>195000000</v>
      </c>
      <c r="D21" s="1"/>
    </row>
    <row r="22" spans="2:4" x14ac:dyDescent="0.25">
      <c r="B22" s="1" t="s">
        <v>1974</v>
      </c>
      <c r="C22" s="103">
        <v>450000000</v>
      </c>
      <c r="D22" s="1"/>
    </row>
    <row r="23" spans="2:4" x14ac:dyDescent="0.25">
      <c r="B23" s="1" t="s">
        <v>1975</v>
      </c>
      <c r="C23" s="103">
        <v>1261600000</v>
      </c>
      <c r="D23" s="1"/>
    </row>
    <row r="24" spans="2:4" x14ac:dyDescent="0.25">
      <c r="B24" s="1" t="s">
        <v>1976</v>
      </c>
      <c r="C24" s="103">
        <v>1650000000</v>
      </c>
      <c r="D24" s="1"/>
    </row>
    <row r="25" spans="2:4" x14ac:dyDescent="0.25">
      <c r="B25" s="1" t="s">
        <v>1977</v>
      </c>
      <c r="C25" s="103">
        <v>270000000</v>
      </c>
      <c r="D25" s="1"/>
    </row>
    <row r="26" spans="2:4" x14ac:dyDescent="0.25">
      <c r="B26" s="1" t="s">
        <v>1978</v>
      </c>
      <c r="C26" s="103">
        <v>1085000000</v>
      </c>
      <c r="D26" s="1"/>
    </row>
    <row r="27" spans="2:4" x14ac:dyDescent="0.25">
      <c r="B27" s="132" t="s">
        <v>23</v>
      </c>
      <c r="C27" s="125"/>
      <c r="D27" s="133">
        <f>SUM(C28:C47)</f>
        <v>7800000000</v>
      </c>
    </row>
    <row r="28" spans="2:4" x14ac:dyDescent="0.25">
      <c r="B28" s="1" t="s">
        <v>1979</v>
      </c>
      <c r="C28" s="103">
        <v>400000000</v>
      </c>
      <c r="D28" s="1"/>
    </row>
    <row r="29" spans="2:4" x14ac:dyDescent="0.25">
      <c r="B29" s="1" t="s">
        <v>1980</v>
      </c>
      <c r="C29" s="103">
        <v>132000000</v>
      </c>
      <c r="D29" s="1"/>
    </row>
    <row r="30" spans="2:4" x14ac:dyDescent="0.25">
      <c r="B30" s="1" t="s">
        <v>1981</v>
      </c>
      <c r="C30" s="103">
        <v>433000000</v>
      </c>
      <c r="D30" s="1"/>
    </row>
    <row r="31" spans="2:4" x14ac:dyDescent="0.25">
      <c r="B31" s="1" t="s">
        <v>1982</v>
      </c>
      <c r="C31" s="103">
        <v>1435000000</v>
      </c>
      <c r="D31" s="1"/>
    </row>
    <row r="32" spans="2:4" x14ac:dyDescent="0.25">
      <c r="B32" s="1" t="s">
        <v>1983</v>
      </c>
      <c r="C32" s="103">
        <v>850000000</v>
      </c>
      <c r="D32" s="1"/>
    </row>
    <row r="33" spans="2:4" x14ac:dyDescent="0.25">
      <c r="B33" s="1" t="s">
        <v>1984</v>
      </c>
      <c r="C33" s="103">
        <v>650000000</v>
      </c>
      <c r="D33" s="1"/>
    </row>
    <row r="34" spans="2:4" x14ac:dyDescent="0.25">
      <c r="B34" s="1" t="s">
        <v>1985</v>
      </c>
      <c r="C34" s="103">
        <v>600000000</v>
      </c>
      <c r="D34" s="1"/>
    </row>
    <row r="35" spans="2:4" x14ac:dyDescent="0.25">
      <c r="B35" s="1" t="s">
        <v>1986</v>
      </c>
      <c r="C35" s="103">
        <v>800000000</v>
      </c>
      <c r="D35" s="1"/>
    </row>
    <row r="36" spans="2:4" x14ac:dyDescent="0.25">
      <c r="B36" s="1" t="s">
        <v>1987</v>
      </c>
      <c r="C36" s="103">
        <v>100000000</v>
      </c>
      <c r="D36" s="1"/>
    </row>
    <row r="37" spans="2:4" x14ac:dyDescent="0.25">
      <c r="B37" s="1" t="s">
        <v>1988</v>
      </c>
      <c r="C37" s="103">
        <v>200000000</v>
      </c>
      <c r="D37" s="1"/>
    </row>
    <row r="38" spans="2:4" x14ac:dyDescent="0.25">
      <c r="B38" s="1" t="s">
        <v>1989</v>
      </c>
      <c r="C38" s="103">
        <v>350000000</v>
      </c>
      <c r="D38" s="1"/>
    </row>
    <row r="39" spans="2:4" x14ac:dyDescent="0.25">
      <c r="B39" s="1" t="s">
        <v>1990</v>
      </c>
      <c r="C39" s="103">
        <v>200000000</v>
      </c>
      <c r="D39" s="1"/>
    </row>
    <row r="40" spans="2:4" x14ac:dyDescent="0.25">
      <c r="B40" s="1" t="s">
        <v>1991</v>
      </c>
      <c r="C40" s="103">
        <v>150000000</v>
      </c>
      <c r="D40" s="1"/>
    </row>
    <row r="41" spans="2:4" x14ac:dyDescent="0.25">
      <c r="B41" s="1" t="s">
        <v>1992</v>
      </c>
      <c r="C41" s="103">
        <v>100000000</v>
      </c>
      <c r="D41" s="1"/>
    </row>
    <row r="42" spans="2:4" x14ac:dyDescent="0.25">
      <c r="B42" s="84" t="s">
        <v>1857</v>
      </c>
    </row>
    <row r="43" spans="2:4" x14ac:dyDescent="0.25">
      <c r="B43" s="1" t="s">
        <v>1954</v>
      </c>
      <c r="C43" s="103">
        <v>200000000</v>
      </c>
      <c r="D43" s="1"/>
    </row>
    <row r="44" spans="2:4" x14ac:dyDescent="0.25">
      <c r="B44" s="1" t="s">
        <v>1955</v>
      </c>
      <c r="C44" s="103">
        <v>600000000</v>
      </c>
      <c r="D44" s="1"/>
    </row>
    <row r="45" spans="2:4" x14ac:dyDescent="0.25">
      <c r="B45" s="1" t="s">
        <v>1956</v>
      </c>
      <c r="C45" s="103">
        <v>510000000</v>
      </c>
      <c r="D45" s="1"/>
    </row>
    <row r="46" spans="2:4" x14ac:dyDescent="0.25">
      <c r="B46" s="1" t="s">
        <v>1957</v>
      </c>
      <c r="C46" s="103">
        <v>50000000</v>
      </c>
      <c r="D46" s="1"/>
    </row>
    <row r="47" spans="2:4" x14ac:dyDescent="0.25">
      <c r="B47" s="1" t="s">
        <v>1958</v>
      </c>
      <c r="C47" s="103">
        <v>40000000</v>
      </c>
      <c r="D47" s="1"/>
    </row>
    <row r="48" spans="2:4" x14ac:dyDescent="0.25">
      <c r="B48" s="132" t="s">
        <v>1993</v>
      </c>
      <c r="C48" s="125"/>
      <c r="D48" s="133">
        <f>SUM(C49:C50)</f>
        <v>500000000</v>
      </c>
    </row>
    <row r="49" spans="2:4" x14ac:dyDescent="0.25">
      <c r="B49" s="1" t="s">
        <v>1994</v>
      </c>
      <c r="C49" s="103">
        <v>300000000</v>
      </c>
      <c r="D49" s="1"/>
    </row>
    <row r="50" spans="2:4" x14ac:dyDescent="0.25">
      <c r="B50" s="1" t="s">
        <v>1995</v>
      </c>
      <c r="C50" s="103">
        <v>200000000</v>
      </c>
      <c r="D50"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5"/>
  <dimension ref="A1:O1403"/>
  <sheetViews>
    <sheetView topLeftCell="A1105" zoomScale="115" zoomScaleNormal="115" workbookViewId="0">
      <selection activeCell="C1118" sqref="C1118"/>
    </sheetView>
  </sheetViews>
  <sheetFormatPr baseColWidth="10" defaultRowHeight="15" x14ac:dyDescent="0.25"/>
  <cols>
    <col min="1" max="1" width="13.7109375" bestFit="1" customWidth="1"/>
    <col min="2" max="4" width="27.85546875" customWidth="1"/>
    <col min="10" max="10" width="45.28515625" customWidth="1"/>
    <col min="11" max="11" width="39" customWidth="1"/>
    <col min="12" max="12" width="44.28515625" customWidth="1"/>
    <col min="13" max="13" width="26.42578125" customWidth="1"/>
    <col min="14" max="14" width="24" customWidth="1"/>
  </cols>
  <sheetData>
    <row r="1" spans="1:15" ht="100.5" thickBot="1" x14ac:dyDescent="0.3">
      <c r="A1" s="11" t="s">
        <v>54</v>
      </c>
      <c r="B1" s="11" t="s">
        <v>89</v>
      </c>
      <c r="C1" s="11" t="s">
        <v>97</v>
      </c>
      <c r="D1" s="14" t="s">
        <v>1533</v>
      </c>
      <c r="E1" s="11" t="s">
        <v>26</v>
      </c>
      <c r="F1" s="11" t="s">
        <v>53</v>
      </c>
      <c r="G1" s="11" t="s">
        <v>1542</v>
      </c>
      <c r="H1" s="10" t="s">
        <v>1499</v>
      </c>
      <c r="I1" s="10" t="s">
        <v>1502</v>
      </c>
      <c r="J1" s="10" t="s">
        <v>1555</v>
      </c>
      <c r="K1" s="10" t="s">
        <v>33</v>
      </c>
      <c r="L1" s="10" t="s">
        <v>1507</v>
      </c>
      <c r="M1" s="10" t="s">
        <v>1587</v>
      </c>
      <c r="N1" s="10" t="s">
        <v>1588</v>
      </c>
      <c r="O1" s="10" t="s">
        <v>32</v>
      </c>
    </row>
    <row r="2" spans="1:15" ht="17.25" thickBot="1" x14ac:dyDescent="0.35">
      <c r="A2" t="s">
        <v>55</v>
      </c>
      <c r="B2" t="s">
        <v>10</v>
      </c>
      <c r="C2" t="s">
        <v>98</v>
      </c>
      <c r="D2" s="15" t="s">
        <v>1508</v>
      </c>
      <c r="E2" t="s">
        <v>24</v>
      </c>
      <c r="F2" t="s">
        <v>57</v>
      </c>
      <c r="G2" t="s">
        <v>1543</v>
      </c>
      <c r="H2" t="s">
        <v>1534</v>
      </c>
      <c r="I2" t="s">
        <v>1500</v>
      </c>
      <c r="J2" t="s">
        <v>1556</v>
      </c>
      <c r="K2" s="22" t="s">
        <v>1559</v>
      </c>
      <c r="L2" s="19" t="s">
        <v>1670</v>
      </c>
      <c r="M2" s="20" t="s">
        <v>1615</v>
      </c>
      <c r="N2" s="21" t="s">
        <v>1616</v>
      </c>
      <c r="O2" t="s">
        <v>92</v>
      </c>
    </row>
    <row r="3" spans="1:15" ht="16.5" x14ac:dyDescent="0.3">
      <c r="A3" t="s">
        <v>9</v>
      </c>
      <c r="B3" t="s">
        <v>12</v>
      </c>
      <c r="C3" t="s">
        <v>99</v>
      </c>
      <c r="D3" s="15" t="s">
        <v>1509</v>
      </c>
      <c r="E3" t="s">
        <v>25</v>
      </c>
      <c r="F3" t="s">
        <v>58</v>
      </c>
      <c r="G3" t="s">
        <v>1544</v>
      </c>
      <c r="H3" t="s">
        <v>1535</v>
      </c>
      <c r="I3" t="s">
        <v>1501</v>
      </c>
      <c r="J3" t="s">
        <v>1557</v>
      </c>
      <c r="K3" s="40" t="s">
        <v>1560</v>
      </c>
      <c r="L3" s="37" t="s">
        <v>1671</v>
      </c>
      <c r="M3" s="24" t="s">
        <v>1623</v>
      </c>
      <c r="N3" s="25" t="s">
        <v>1624</v>
      </c>
      <c r="O3" t="s">
        <v>93</v>
      </c>
    </row>
    <row r="4" spans="1:15" ht="16.5" x14ac:dyDescent="0.3">
      <c r="A4" t="s">
        <v>56</v>
      </c>
      <c r="B4" t="s">
        <v>15</v>
      </c>
      <c r="C4" t="s">
        <v>100</v>
      </c>
      <c r="D4" s="15" t="s">
        <v>1510</v>
      </c>
      <c r="E4" t="s">
        <v>91</v>
      </c>
      <c r="F4" t="s">
        <v>59</v>
      </c>
      <c r="G4" t="s">
        <v>14</v>
      </c>
      <c r="H4" t="s">
        <v>1536</v>
      </c>
      <c r="J4" t="s">
        <v>23</v>
      </c>
      <c r="K4" s="41" t="s">
        <v>1560</v>
      </c>
      <c r="L4" s="38" t="s">
        <v>1672</v>
      </c>
      <c r="M4" s="18" t="s">
        <v>1625</v>
      </c>
      <c r="N4" s="26" t="s">
        <v>1626</v>
      </c>
      <c r="O4" t="s">
        <v>1505</v>
      </c>
    </row>
    <row r="5" spans="1:15" ht="16.5" x14ac:dyDescent="0.3">
      <c r="A5" t="s">
        <v>1718</v>
      </c>
      <c r="B5" t="s">
        <v>11</v>
      </c>
      <c r="C5" t="s">
        <v>101</v>
      </c>
      <c r="D5" s="15" t="s">
        <v>1511</v>
      </c>
      <c r="F5" t="s">
        <v>60</v>
      </c>
      <c r="G5" t="s">
        <v>13</v>
      </c>
      <c r="H5" t="s">
        <v>1537</v>
      </c>
      <c r="J5" t="s">
        <v>1558</v>
      </c>
      <c r="K5" s="41" t="s">
        <v>1560</v>
      </c>
      <c r="L5" s="38" t="s">
        <v>1673</v>
      </c>
      <c r="M5" s="18" t="s">
        <v>1627</v>
      </c>
      <c r="N5" s="26" t="s">
        <v>1628</v>
      </c>
      <c r="O5" t="s">
        <v>91</v>
      </c>
    </row>
    <row r="6" spans="1:15" ht="16.5" x14ac:dyDescent="0.3">
      <c r="B6" t="s">
        <v>21</v>
      </c>
      <c r="C6" t="s">
        <v>102</v>
      </c>
      <c r="D6" s="15" t="s">
        <v>1512</v>
      </c>
      <c r="F6" t="s">
        <v>61</v>
      </c>
      <c r="G6" t="s">
        <v>1545</v>
      </c>
      <c r="H6" t="s">
        <v>1538</v>
      </c>
      <c r="K6" s="41" t="s">
        <v>1560</v>
      </c>
      <c r="L6" s="38" t="s">
        <v>1674</v>
      </c>
      <c r="M6" s="18" t="s">
        <v>1629</v>
      </c>
      <c r="N6" s="26" t="s">
        <v>1630</v>
      </c>
      <c r="O6" t="s">
        <v>94</v>
      </c>
    </row>
    <row r="7" spans="1:15" ht="16.5" x14ac:dyDescent="0.3">
      <c r="B7" t="s">
        <v>18</v>
      </c>
      <c r="C7" t="s">
        <v>103</v>
      </c>
      <c r="D7" s="15" t="s">
        <v>1513</v>
      </c>
      <c r="F7" t="s">
        <v>62</v>
      </c>
      <c r="G7" t="s">
        <v>1546</v>
      </c>
      <c r="H7" t="s">
        <v>1539</v>
      </c>
      <c r="K7" s="41" t="s">
        <v>1560</v>
      </c>
      <c r="L7" s="38" t="s">
        <v>1586</v>
      </c>
      <c r="M7" s="18" t="s">
        <v>1631</v>
      </c>
      <c r="N7" s="26" t="s">
        <v>1632</v>
      </c>
      <c r="O7" t="s">
        <v>95</v>
      </c>
    </row>
    <row r="8" spans="1:15" ht="17.25" thickBot="1" x14ac:dyDescent="0.35">
      <c r="B8" t="s">
        <v>90</v>
      </c>
      <c r="C8" t="s">
        <v>104</v>
      </c>
      <c r="D8" s="15" t="s">
        <v>16</v>
      </c>
      <c r="F8" t="s">
        <v>63</v>
      </c>
      <c r="G8" t="s">
        <v>1547</v>
      </c>
      <c r="H8" t="s">
        <v>1540</v>
      </c>
      <c r="K8" s="42" t="s">
        <v>1560</v>
      </c>
      <c r="L8" s="39" t="s">
        <v>1585</v>
      </c>
      <c r="M8" s="27"/>
      <c r="N8" s="28"/>
    </row>
    <row r="9" spans="1:15" ht="16.5" x14ac:dyDescent="0.3">
      <c r="B9" t="s">
        <v>25</v>
      </c>
      <c r="C9" s="12" t="s">
        <v>105</v>
      </c>
      <c r="D9" s="15" t="s">
        <v>1514</v>
      </c>
      <c r="F9" t="s">
        <v>64</v>
      </c>
      <c r="G9" t="s">
        <v>29</v>
      </c>
      <c r="H9" t="s">
        <v>28</v>
      </c>
      <c r="K9" s="35" t="s">
        <v>1561</v>
      </c>
      <c r="L9" s="23" t="s">
        <v>1691</v>
      </c>
      <c r="M9" s="24"/>
      <c r="N9" s="29"/>
    </row>
    <row r="10" spans="1:15" ht="16.5" x14ac:dyDescent="0.3">
      <c r="C10" t="s">
        <v>106</v>
      </c>
      <c r="D10" s="15" t="s">
        <v>1515</v>
      </c>
      <c r="F10" t="s">
        <v>65</v>
      </c>
      <c r="G10" t="s">
        <v>17</v>
      </c>
      <c r="H10" t="s">
        <v>1717</v>
      </c>
      <c r="K10" s="35" t="s">
        <v>1561</v>
      </c>
      <c r="L10" s="16" t="s">
        <v>1692</v>
      </c>
      <c r="M10" s="18"/>
      <c r="N10" s="30"/>
    </row>
    <row r="11" spans="1:15" ht="16.5" x14ac:dyDescent="0.3">
      <c r="C11" t="s">
        <v>107</v>
      </c>
      <c r="D11" s="15" t="s">
        <v>30</v>
      </c>
      <c r="F11" t="s">
        <v>66</v>
      </c>
      <c r="G11" t="s">
        <v>1548</v>
      </c>
      <c r="K11" s="35" t="s">
        <v>1561</v>
      </c>
      <c r="L11" s="16" t="s">
        <v>1693</v>
      </c>
      <c r="M11" s="18"/>
      <c r="N11" s="30"/>
    </row>
    <row r="12" spans="1:15" ht="16.5" x14ac:dyDescent="0.3">
      <c r="C12" t="s">
        <v>108</v>
      </c>
      <c r="D12" s="15" t="s">
        <v>1516</v>
      </c>
      <c r="F12" t="s">
        <v>67</v>
      </c>
      <c r="G12" t="s">
        <v>1549</v>
      </c>
      <c r="K12" s="35" t="s">
        <v>1561</v>
      </c>
      <c r="L12" s="16" t="s">
        <v>1694</v>
      </c>
      <c r="M12" s="18"/>
      <c r="N12" s="30"/>
    </row>
    <row r="13" spans="1:15" ht="17.25" thickBot="1" x14ac:dyDescent="0.35">
      <c r="C13" t="s">
        <v>109</v>
      </c>
      <c r="D13" s="15" t="s">
        <v>1517</v>
      </c>
      <c r="F13" t="s">
        <v>68</v>
      </c>
      <c r="G13" t="s">
        <v>1550</v>
      </c>
      <c r="K13" s="35" t="s">
        <v>1561</v>
      </c>
      <c r="L13" s="16" t="s">
        <v>1695</v>
      </c>
      <c r="M13" s="31"/>
      <c r="N13" s="28"/>
    </row>
    <row r="14" spans="1:15" ht="16.5" x14ac:dyDescent="0.3">
      <c r="C14" t="s">
        <v>110</v>
      </c>
      <c r="D14" s="15" t="s">
        <v>1518</v>
      </c>
      <c r="F14" t="s">
        <v>69</v>
      </c>
      <c r="G14" t="s">
        <v>1551</v>
      </c>
      <c r="K14" t="s">
        <v>1561</v>
      </c>
      <c r="L14" s="16" t="s">
        <v>1696</v>
      </c>
    </row>
    <row r="15" spans="1:15" ht="16.5" x14ac:dyDescent="0.3">
      <c r="C15" t="s">
        <v>111</v>
      </c>
      <c r="D15" s="15" t="s">
        <v>31</v>
      </c>
      <c r="F15" t="s">
        <v>70</v>
      </c>
      <c r="G15" t="s">
        <v>1552</v>
      </c>
      <c r="K15" t="s">
        <v>1561</v>
      </c>
      <c r="L15" s="16" t="s">
        <v>1697</v>
      </c>
    </row>
    <row r="16" spans="1:15" ht="16.5" x14ac:dyDescent="0.3">
      <c r="C16" t="s">
        <v>112</v>
      </c>
      <c r="D16" s="15" t="s">
        <v>1519</v>
      </c>
      <c r="F16" t="s">
        <v>71</v>
      </c>
      <c r="G16" t="s">
        <v>1553</v>
      </c>
      <c r="K16" t="s">
        <v>1561</v>
      </c>
      <c r="L16" s="16" t="s">
        <v>1698</v>
      </c>
    </row>
    <row r="17" spans="3:14" ht="16.5" x14ac:dyDescent="0.3">
      <c r="C17" t="s">
        <v>113</v>
      </c>
      <c r="D17" s="15" t="s">
        <v>1520</v>
      </c>
      <c r="F17" t="s">
        <v>72</v>
      </c>
      <c r="G17" t="s">
        <v>18</v>
      </c>
      <c r="K17" t="s">
        <v>1561</v>
      </c>
      <c r="L17" s="16" t="s">
        <v>1699</v>
      </c>
    </row>
    <row r="18" spans="3:14" ht="16.5" x14ac:dyDescent="0.3">
      <c r="C18" t="s">
        <v>114</v>
      </c>
      <c r="D18" s="15" t="s">
        <v>1521</v>
      </c>
      <c r="F18" t="s">
        <v>73</v>
      </c>
      <c r="G18" t="s">
        <v>1554</v>
      </c>
      <c r="K18" t="s">
        <v>1561</v>
      </c>
      <c r="L18" s="16" t="s">
        <v>1700</v>
      </c>
    </row>
    <row r="19" spans="3:14" ht="16.5" x14ac:dyDescent="0.3">
      <c r="C19" s="12" t="s">
        <v>115</v>
      </c>
      <c r="D19" s="15" t="s">
        <v>1522</v>
      </c>
      <c r="F19" t="s">
        <v>74</v>
      </c>
      <c r="G19" t="s">
        <v>20</v>
      </c>
      <c r="K19" t="s">
        <v>1561</v>
      </c>
      <c r="L19" s="16" t="s">
        <v>1701</v>
      </c>
    </row>
    <row r="20" spans="3:14" ht="16.5" x14ac:dyDescent="0.3">
      <c r="C20" t="s">
        <v>116</v>
      </c>
      <c r="D20" s="15" t="s">
        <v>1523</v>
      </c>
      <c r="F20" t="s">
        <v>75</v>
      </c>
      <c r="K20" t="s">
        <v>1561</v>
      </c>
      <c r="L20" s="16" t="s">
        <v>1702</v>
      </c>
    </row>
    <row r="21" spans="3:14" ht="16.5" x14ac:dyDescent="0.3">
      <c r="C21" t="s">
        <v>117</v>
      </c>
      <c r="D21" s="15" t="s">
        <v>19</v>
      </c>
      <c r="F21" t="s">
        <v>76</v>
      </c>
      <c r="K21" t="s">
        <v>1561</v>
      </c>
      <c r="L21" s="16" t="s">
        <v>1703</v>
      </c>
    </row>
    <row r="22" spans="3:14" ht="16.5" x14ac:dyDescent="0.3">
      <c r="C22" s="12" t="s">
        <v>118</v>
      </c>
      <c r="D22" s="15" t="s">
        <v>1524</v>
      </c>
      <c r="F22" t="s">
        <v>77</v>
      </c>
      <c r="K22" t="s">
        <v>1561</v>
      </c>
      <c r="L22" s="16" t="s">
        <v>1704</v>
      </c>
    </row>
    <row r="23" spans="3:14" ht="16.5" x14ac:dyDescent="0.3">
      <c r="C23" t="s">
        <v>119</v>
      </c>
      <c r="D23" s="15" t="s">
        <v>1525</v>
      </c>
      <c r="F23" t="s">
        <v>78</v>
      </c>
      <c r="K23" t="s">
        <v>1561</v>
      </c>
      <c r="L23" s="16" t="s">
        <v>1705</v>
      </c>
    </row>
    <row r="24" spans="3:14" ht="16.5" x14ac:dyDescent="0.3">
      <c r="C24" t="s">
        <v>120</v>
      </c>
      <c r="D24" s="15" t="s">
        <v>1526</v>
      </c>
      <c r="F24" t="s">
        <v>79</v>
      </c>
      <c r="K24" t="s">
        <v>1561</v>
      </c>
      <c r="L24" s="16" t="s">
        <v>1706</v>
      </c>
    </row>
    <row r="25" spans="3:14" ht="17.25" thickBot="1" x14ac:dyDescent="0.35">
      <c r="C25" t="s">
        <v>121</v>
      </c>
      <c r="D25" s="15" t="s">
        <v>1527</v>
      </c>
      <c r="F25" t="s">
        <v>80</v>
      </c>
      <c r="K25" t="s">
        <v>1561</v>
      </c>
      <c r="L25" s="16" t="s">
        <v>1707</v>
      </c>
    </row>
    <row r="26" spans="3:14" ht="17.25" thickBot="1" x14ac:dyDescent="0.35">
      <c r="C26" t="s">
        <v>122</v>
      </c>
      <c r="D26" s="15" t="s">
        <v>22</v>
      </c>
      <c r="F26" t="s">
        <v>81</v>
      </c>
      <c r="K26" s="34" t="s">
        <v>1562</v>
      </c>
      <c r="L26" s="23" t="s">
        <v>1675</v>
      </c>
      <c r="M26" s="32" t="s">
        <v>1633</v>
      </c>
      <c r="N26" s="29" t="s">
        <v>1634</v>
      </c>
    </row>
    <row r="27" spans="3:14" ht="17.25" thickBot="1" x14ac:dyDescent="0.35">
      <c r="C27" t="s">
        <v>123</v>
      </c>
      <c r="D27" s="15" t="s">
        <v>1528</v>
      </c>
      <c r="F27" t="s">
        <v>82</v>
      </c>
      <c r="K27" s="34" t="s">
        <v>1562</v>
      </c>
      <c r="L27" s="16" t="s">
        <v>1676</v>
      </c>
      <c r="M27" s="33" t="s">
        <v>1635</v>
      </c>
      <c r="N27" s="30" t="s">
        <v>1636</v>
      </c>
    </row>
    <row r="28" spans="3:14" ht="17.25" thickBot="1" x14ac:dyDescent="0.35">
      <c r="C28" t="s">
        <v>124</v>
      </c>
      <c r="D28" s="15" t="s">
        <v>1529</v>
      </c>
      <c r="F28" t="s">
        <v>83</v>
      </c>
      <c r="K28" s="34" t="s">
        <v>1562</v>
      </c>
      <c r="L28" s="16" t="s">
        <v>1677</v>
      </c>
      <c r="M28" s="33" t="s">
        <v>1637</v>
      </c>
      <c r="N28" s="30" t="s">
        <v>1638</v>
      </c>
    </row>
    <row r="29" spans="3:14" ht="17.25" thickBot="1" x14ac:dyDescent="0.35">
      <c r="C29" t="s">
        <v>125</v>
      </c>
      <c r="D29" s="15" t="s">
        <v>1530</v>
      </c>
      <c r="F29" t="s">
        <v>84</v>
      </c>
      <c r="K29" s="34" t="s">
        <v>1562</v>
      </c>
      <c r="L29" s="16" t="s">
        <v>1678</v>
      </c>
      <c r="M29" s="33" t="s">
        <v>1639</v>
      </c>
      <c r="N29" s="30" t="s">
        <v>1640</v>
      </c>
    </row>
    <row r="30" spans="3:14" ht="17.25" thickBot="1" x14ac:dyDescent="0.35">
      <c r="C30" t="s">
        <v>126</v>
      </c>
      <c r="D30" s="15" t="s">
        <v>1531</v>
      </c>
      <c r="F30" t="s">
        <v>85</v>
      </c>
      <c r="K30" s="34" t="s">
        <v>1562</v>
      </c>
      <c r="L30" s="17" t="s">
        <v>1679</v>
      </c>
      <c r="M30" s="27"/>
      <c r="N30" s="28"/>
    </row>
    <row r="31" spans="3:14" ht="17.25" thickBot="1" x14ac:dyDescent="0.35">
      <c r="C31" t="s">
        <v>127</v>
      </c>
      <c r="D31" s="13" t="s">
        <v>1532</v>
      </c>
      <c r="F31" t="s">
        <v>86</v>
      </c>
      <c r="K31" s="34" t="s">
        <v>1563</v>
      </c>
      <c r="L31" s="23" t="s">
        <v>1680</v>
      </c>
      <c r="M31" s="32" t="s">
        <v>1617</v>
      </c>
      <c r="N31" s="29" t="s">
        <v>1618</v>
      </c>
    </row>
    <row r="32" spans="3:14" ht="17.25" thickBot="1" x14ac:dyDescent="0.35">
      <c r="C32" t="s">
        <v>128</v>
      </c>
      <c r="F32" t="s">
        <v>87</v>
      </c>
      <c r="K32" s="34" t="s">
        <v>1563</v>
      </c>
      <c r="L32" s="16" t="s">
        <v>1681</v>
      </c>
      <c r="M32" s="33" t="s">
        <v>1619</v>
      </c>
      <c r="N32" s="30" t="s">
        <v>1620</v>
      </c>
    </row>
    <row r="33" spans="3:14" ht="17.25" thickBot="1" x14ac:dyDescent="0.35">
      <c r="C33" t="s">
        <v>129</v>
      </c>
      <c r="F33" t="s">
        <v>88</v>
      </c>
      <c r="K33" s="34" t="s">
        <v>1563</v>
      </c>
      <c r="L33" s="16" t="s">
        <v>1682</v>
      </c>
      <c r="M33" s="33" t="s">
        <v>1621</v>
      </c>
      <c r="N33" s="30" t="s">
        <v>1622</v>
      </c>
    </row>
    <row r="34" spans="3:14" ht="17.25" thickBot="1" x14ac:dyDescent="0.35">
      <c r="C34" s="12" t="s">
        <v>130</v>
      </c>
      <c r="D34" s="12"/>
      <c r="F34" t="s">
        <v>1541</v>
      </c>
      <c r="K34" s="34" t="s">
        <v>1563</v>
      </c>
      <c r="L34" s="16" t="s">
        <v>1683</v>
      </c>
      <c r="M34" s="33"/>
      <c r="N34" s="30"/>
    </row>
    <row r="35" spans="3:14" ht="17.25" thickBot="1" x14ac:dyDescent="0.35">
      <c r="C35" t="s">
        <v>131</v>
      </c>
      <c r="K35" s="34" t="s">
        <v>1563</v>
      </c>
      <c r="L35" s="17" t="s">
        <v>1684</v>
      </c>
      <c r="M35" s="27"/>
      <c r="N35" s="28"/>
    </row>
    <row r="36" spans="3:14" ht="17.25" thickBot="1" x14ac:dyDescent="0.35">
      <c r="C36" s="12" t="s">
        <v>132</v>
      </c>
      <c r="D36" s="12"/>
      <c r="K36" s="34" t="s">
        <v>1564</v>
      </c>
      <c r="L36" s="23" t="s">
        <v>1584</v>
      </c>
      <c r="M36" s="32" t="s">
        <v>1641</v>
      </c>
      <c r="N36" s="29" t="s">
        <v>1642</v>
      </c>
    </row>
    <row r="37" spans="3:14" ht="17.25" thickBot="1" x14ac:dyDescent="0.35">
      <c r="C37" t="s">
        <v>133</v>
      </c>
      <c r="K37" s="34" t="s">
        <v>1564</v>
      </c>
      <c r="L37" s="16" t="s">
        <v>1685</v>
      </c>
      <c r="M37" s="33" t="s">
        <v>1643</v>
      </c>
      <c r="N37" s="30" t="s">
        <v>1644</v>
      </c>
    </row>
    <row r="38" spans="3:14" ht="17.25" thickBot="1" x14ac:dyDescent="0.35">
      <c r="C38" s="12" t="s">
        <v>134</v>
      </c>
      <c r="D38" s="12"/>
      <c r="K38" s="34" t="s">
        <v>1564</v>
      </c>
      <c r="L38" s="16" t="s">
        <v>1686</v>
      </c>
      <c r="M38" s="33"/>
      <c r="N38" s="30"/>
    </row>
    <row r="39" spans="3:14" ht="17.25" thickBot="1" x14ac:dyDescent="0.35">
      <c r="C39" t="s">
        <v>135</v>
      </c>
      <c r="K39" s="34" t="s">
        <v>1564</v>
      </c>
      <c r="L39" s="17" t="s">
        <v>1583</v>
      </c>
      <c r="M39" s="27"/>
      <c r="N39" s="28"/>
    </row>
    <row r="40" spans="3:14" ht="16.5" x14ac:dyDescent="0.3">
      <c r="C40" t="s">
        <v>136</v>
      </c>
      <c r="K40" s="34" t="s">
        <v>1565</v>
      </c>
      <c r="L40" s="23" t="s">
        <v>1575</v>
      </c>
      <c r="M40" s="32" t="s">
        <v>1645</v>
      </c>
      <c r="N40" s="29" t="s">
        <v>1646</v>
      </c>
    </row>
    <row r="41" spans="3:14" ht="16.5" x14ac:dyDescent="0.3">
      <c r="C41" t="s">
        <v>137</v>
      </c>
      <c r="K41" s="35" t="s">
        <v>1565</v>
      </c>
      <c r="L41" s="16" t="s">
        <v>1572</v>
      </c>
      <c r="M41" s="33" t="s">
        <v>1647</v>
      </c>
      <c r="N41" s="30" t="s">
        <v>1648</v>
      </c>
    </row>
    <row r="42" spans="3:14" ht="16.5" x14ac:dyDescent="0.3">
      <c r="C42" t="s">
        <v>138</v>
      </c>
      <c r="K42" s="35" t="s">
        <v>1565</v>
      </c>
      <c r="L42" s="16" t="s">
        <v>1571</v>
      </c>
      <c r="M42" s="33" t="s">
        <v>1649</v>
      </c>
      <c r="N42" s="30" t="s">
        <v>1650</v>
      </c>
    </row>
    <row r="43" spans="3:14" ht="16.5" x14ac:dyDescent="0.3">
      <c r="C43" t="s">
        <v>139</v>
      </c>
      <c r="K43" s="35" t="s">
        <v>1565</v>
      </c>
      <c r="L43" s="16" t="s">
        <v>1687</v>
      </c>
      <c r="M43" s="33" t="s">
        <v>1651</v>
      </c>
      <c r="N43" s="30" t="s">
        <v>1652</v>
      </c>
    </row>
    <row r="44" spans="3:14" ht="16.5" x14ac:dyDescent="0.3">
      <c r="C44" t="s">
        <v>140</v>
      </c>
      <c r="K44" s="35" t="s">
        <v>1565</v>
      </c>
      <c r="L44" s="16" t="s">
        <v>1574</v>
      </c>
      <c r="M44" s="33" t="s">
        <v>1653</v>
      </c>
      <c r="N44" s="30" t="s">
        <v>1654</v>
      </c>
    </row>
    <row r="45" spans="3:14" ht="16.5" x14ac:dyDescent="0.3">
      <c r="C45" t="s">
        <v>141</v>
      </c>
      <c r="K45" s="35" t="s">
        <v>1565</v>
      </c>
      <c r="L45" s="16" t="s">
        <v>1688</v>
      </c>
      <c r="M45" s="33" t="s">
        <v>1655</v>
      </c>
      <c r="N45" s="30" t="s">
        <v>1656</v>
      </c>
    </row>
    <row r="46" spans="3:14" ht="16.5" x14ac:dyDescent="0.3">
      <c r="C46" t="s">
        <v>142</v>
      </c>
      <c r="K46" s="35" t="s">
        <v>1565</v>
      </c>
      <c r="L46" s="16" t="s">
        <v>1573</v>
      </c>
      <c r="M46" s="33" t="s">
        <v>1657</v>
      </c>
      <c r="N46" s="30" t="s">
        <v>1658</v>
      </c>
    </row>
    <row r="47" spans="3:14" ht="16.5" x14ac:dyDescent="0.3">
      <c r="C47" t="s">
        <v>143</v>
      </c>
      <c r="K47" s="35" t="s">
        <v>1565</v>
      </c>
      <c r="L47" s="16" t="s">
        <v>1689</v>
      </c>
      <c r="M47" s="33" t="s">
        <v>1659</v>
      </c>
      <c r="N47" s="30" t="s">
        <v>1660</v>
      </c>
    </row>
    <row r="48" spans="3:14" ht="16.5" x14ac:dyDescent="0.3">
      <c r="C48" s="12" t="s">
        <v>144</v>
      </c>
      <c r="D48" s="12"/>
      <c r="K48" s="35" t="s">
        <v>1565</v>
      </c>
      <c r="L48" s="16" t="s">
        <v>1690</v>
      </c>
      <c r="M48" s="33" t="s">
        <v>1661</v>
      </c>
      <c r="N48" s="30" t="s">
        <v>1662</v>
      </c>
    </row>
    <row r="49" spans="3:14" ht="16.5" x14ac:dyDescent="0.3">
      <c r="C49" t="s">
        <v>145</v>
      </c>
      <c r="K49" s="35" t="s">
        <v>1565</v>
      </c>
      <c r="L49" s="16"/>
      <c r="M49" s="33" t="s">
        <v>1663</v>
      </c>
      <c r="N49" s="30" t="s">
        <v>1664</v>
      </c>
    </row>
    <row r="50" spans="3:14" ht="16.5" x14ac:dyDescent="0.3">
      <c r="C50" t="s">
        <v>146</v>
      </c>
      <c r="K50" s="35" t="s">
        <v>1565</v>
      </c>
      <c r="L50" s="16"/>
      <c r="M50" s="33" t="s">
        <v>1665</v>
      </c>
      <c r="N50" s="30" t="s">
        <v>1666</v>
      </c>
    </row>
    <row r="51" spans="3:14" ht="17.25" thickBot="1" x14ac:dyDescent="0.35">
      <c r="C51" t="s">
        <v>147</v>
      </c>
      <c r="K51" s="36" t="s">
        <v>1565</v>
      </c>
      <c r="L51" s="17"/>
      <c r="M51" s="27" t="s">
        <v>1667</v>
      </c>
      <c r="N51" s="28" t="s">
        <v>1668</v>
      </c>
    </row>
    <row r="52" spans="3:14" ht="16.5" x14ac:dyDescent="0.3">
      <c r="C52" s="12" t="s">
        <v>148</v>
      </c>
      <c r="D52" s="12"/>
      <c r="K52" s="34" t="s">
        <v>1566</v>
      </c>
      <c r="L52" s="23" t="s">
        <v>1576</v>
      </c>
      <c r="M52" s="32" t="s">
        <v>1607</v>
      </c>
      <c r="N52" s="29" t="s">
        <v>1608</v>
      </c>
    </row>
    <row r="53" spans="3:14" ht="16.5" x14ac:dyDescent="0.3">
      <c r="C53" t="s">
        <v>149</v>
      </c>
      <c r="K53" s="35" t="s">
        <v>1566</v>
      </c>
      <c r="L53" s="16" t="s">
        <v>1578</v>
      </c>
      <c r="M53" s="33" t="s">
        <v>1609</v>
      </c>
      <c r="N53" s="30" t="s">
        <v>1610</v>
      </c>
    </row>
    <row r="54" spans="3:14" ht="16.5" x14ac:dyDescent="0.3">
      <c r="C54" s="12" t="s">
        <v>150</v>
      </c>
      <c r="D54" s="12"/>
      <c r="K54" s="35" t="s">
        <v>1566</v>
      </c>
      <c r="L54" s="16" t="s">
        <v>1577</v>
      </c>
      <c r="M54" s="33" t="s">
        <v>1611</v>
      </c>
      <c r="N54" s="30" t="s">
        <v>1612</v>
      </c>
    </row>
    <row r="55" spans="3:14" ht="17.25" thickBot="1" x14ac:dyDescent="0.35">
      <c r="C55" t="s">
        <v>151</v>
      </c>
      <c r="K55" s="36" t="s">
        <v>1566</v>
      </c>
      <c r="L55" s="17"/>
      <c r="M55" s="27" t="s">
        <v>1613</v>
      </c>
      <c r="N55" s="28" t="s">
        <v>1614</v>
      </c>
    </row>
    <row r="56" spans="3:14" ht="16.5" x14ac:dyDescent="0.3">
      <c r="C56" t="s">
        <v>152</v>
      </c>
      <c r="K56" s="34" t="s">
        <v>1567</v>
      </c>
      <c r="L56" s="23" t="s">
        <v>1691</v>
      </c>
      <c r="M56" s="32" t="s">
        <v>1708</v>
      </c>
      <c r="N56" s="29"/>
    </row>
    <row r="57" spans="3:14" ht="16.5" x14ac:dyDescent="0.3">
      <c r="C57" t="s">
        <v>153</v>
      </c>
      <c r="K57" s="35" t="s">
        <v>1567</v>
      </c>
      <c r="L57" s="16" t="s">
        <v>1692</v>
      </c>
      <c r="M57" s="33"/>
      <c r="N57" s="30"/>
    </row>
    <row r="58" spans="3:14" ht="16.5" x14ac:dyDescent="0.3">
      <c r="C58" t="s">
        <v>154</v>
      </c>
      <c r="K58" s="35" t="s">
        <v>1567</v>
      </c>
      <c r="L58" s="16" t="s">
        <v>1693</v>
      </c>
      <c r="M58" s="33"/>
      <c r="N58" s="30"/>
    </row>
    <row r="59" spans="3:14" ht="16.5" x14ac:dyDescent="0.3">
      <c r="C59" s="12" t="s">
        <v>155</v>
      </c>
      <c r="D59" s="12"/>
      <c r="K59" s="35" t="s">
        <v>1567</v>
      </c>
      <c r="L59" s="16" t="s">
        <v>1694</v>
      </c>
      <c r="M59" s="33"/>
      <c r="N59" s="30"/>
    </row>
    <row r="60" spans="3:14" ht="16.5" x14ac:dyDescent="0.3">
      <c r="C60" t="s">
        <v>156</v>
      </c>
      <c r="K60" s="35" t="s">
        <v>1567</v>
      </c>
      <c r="L60" s="16" t="s">
        <v>1695</v>
      </c>
      <c r="M60" s="33"/>
      <c r="N60" s="30"/>
    </row>
    <row r="61" spans="3:14" ht="16.5" x14ac:dyDescent="0.3">
      <c r="C61" t="s">
        <v>157</v>
      </c>
      <c r="K61" s="35" t="s">
        <v>1567</v>
      </c>
      <c r="L61" s="16" t="s">
        <v>1696</v>
      </c>
      <c r="M61" s="33"/>
      <c r="N61" s="30"/>
    </row>
    <row r="62" spans="3:14" ht="16.5" x14ac:dyDescent="0.3">
      <c r="C62" t="s">
        <v>158</v>
      </c>
      <c r="K62" s="35" t="s">
        <v>1567</v>
      </c>
      <c r="L62" s="16" t="s">
        <v>1697</v>
      </c>
      <c r="M62" s="33"/>
      <c r="N62" s="30"/>
    </row>
    <row r="63" spans="3:14" ht="16.5" x14ac:dyDescent="0.3">
      <c r="C63" t="s">
        <v>159</v>
      </c>
      <c r="K63" s="35" t="s">
        <v>1567</v>
      </c>
      <c r="L63" s="16" t="s">
        <v>1698</v>
      </c>
      <c r="M63" s="33"/>
      <c r="N63" s="30"/>
    </row>
    <row r="64" spans="3:14" ht="16.5" x14ac:dyDescent="0.3">
      <c r="C64" t="s">
        <v>160</v>
      </c>
      <c r="K64" s="35" t="s">
        <v>1567</v>
      </c>
      <c r="L64" s="16" t="s">
        <v>1699</v>
      </c>
      <c r="M64" s="33"/>
      <c r="N64" s="30"/>
    </row>
    <row r="65" spans="3:14" ht="16.5" x14ac:dyDescent="0.3">
      <c r="C65" t="s">
        <v>161</v>
      </c>
      <c r="K65" s="35" t="s">
        <v>1567</v>
      </c>
      <c r="L65" s="16" t="s">
        <v>1700</v>
      </c>
      <c r="M65" s="33"/>
      <c r="N65" s="30"/>
    </row>
    <row r="66" spans="3:14" ht="16.5" x14ac:dyDescent="0.3">
      <c r="C66" t="s">
        <v>162</v>
      </c>
      <c r="K66" s="35" t="s">
        <v>1567</v>
      </c>
      <c r="L66" s="16" t="s">
        <v>1701</v>
      </c>
      <c r="M66" s="33"/>
      <c r="N66" s="30"/>
    </row>
    <row r="67" spans="3:14" ht="16.5" x14ac:dyDescent="0.3">
      <c r="C67" t="s">
        <v>163</v>
      </c>
      <c r="K67" s="35" t="s">
        <v>1567</v>
      </c>
      <c r="L67" s="16" t="s">
        <v>1702</v>
      </c>
      <c r="M67" s="33"/>
      <c r="N67" s="30"/>
    </row>
    <row r="68" spans="3:14" ht="16.5" x14ac:dyDescent="0.3">
      <c r="C68" t="s">
        <v>164</v>
      </c>
      <c r="K68" s="35" t="s">
        <v>1567</v>
      </c>
      <c r="L68" s="16" t="s">
        <v>1703</v>
      </c>
      <c r="M68" s="33"/>
      <c r="N68" s="30"/>
    </row>
    <row r="69" spans="3:14" ht="16.5" x14ac:dyDescent="0.3">
      <c r="C69" t="s">
        <v>165</v>
      </c>
      <c r="K69" s="35" t="s">
        <v>1567</v>
      </c>
      <c r="L69" s="16" t="s">
        <v>1704</v>
      </c>
      <c r="M69" s="33"/>
      <c r="N69" s="30"/>
    </row>
    <row r="70" spans="3:14" ht="16.5" x14ac:dyDescent="0.3">
      <c r="C70" t="s">
        <v>166</v>
      </c>
      <c r="K70" s="35" t="s">
        <v>1567</v>
      </c>
      <c r="L70" s="16" t="s">
        <v>1705</v>
      </c>
      <c r="M70" s="33"/>
      <c r="N70" s="30"/>
    </row>
    <row r="71" spans="3:14" ht="16.5" x14ac:dyDescent="0.3">
      <c r="C71" s="12" t="s">
        <v>167</v>
      </c>
      <c r="D71" s="12"/>
      <c r="K71" s="35" t="s">
        <v>1567</v>
      </c>
      <c r="L71" s="16" t="s">
        <v>1706</v>
      </c>
      <c r="M71" s="33"/>
      <c r="N71" s="30"/>
    </row>
    <row r="72" spans="3:14" ht="17.25" thickBot="1" x14ac:dyDescent="0.35">
      <c r="C72" t="s">
        <v>168</v>
      </c>
      <c r="K72" s="36" t="s">
        <v>1567</v>
      </c>
      <c r="L72" s="17" t="s">
        <v>1707</v>
      </c>
      <c r="M72" s="27"/>
      <c r="N72" s="28"/>
    </row>
    <row r="73" spans="3:14" ht="16.5" x14ac:dyDescent="0.3">
      <c r="C73" t="s">
        <v>169</v>
      </c>
      <c r="K73" s="34" t="s">
        <v>1568</v>
      </c>
      <c r="L73" s="23" t="s">
        <v>1709</v>
      </c>
      <c r="M73" s="32" t="s">
        <v>1595</v>
      </c>
      <c r="N73" s="29" t="s">
        <v>1596</v>
      </c>
    </row>
    <row r="74" spans="3:14" ht="16.5" x14ac:dyDescent="0.3">
      <c r="C74" s="12" t="s">
        <v>170</v>
      </c>
      <c r="D74" s="12"/>
      <c r="K74" s="35" t="s">
        <v>1568</v>
      </c>
      <c r="L74" s="16" t="s">
        <v>1710</v>
      </c>
      <c r="M74" s="33" t="s">
        <v>1597</v>
      </c>
      <c r="N74" s="30" t="s">
        <v>1598</v>
      </c>
    </row>
    <row r="75" spans="3:14" ht="16.5" x14ac:dyDescent="0.3">
      <c r="C75" t="s">
        <v>171</v>
      </c>
      <c r="K75" s="35" t="s">
        <v>1568</v>
      </c>
      <c r="L75" s="16" t="s">
        <v>1711</v>
      </c>
      <c r="M75" s="33" t="s">
        <v>1599</v>
      </c>
      <c r="N75" s="30" t="s">
        <v>1600</v>
      </c>
    </row>
    <row r="76" spans="3:14" ht="16.5" x14ac:dyDescent="0.3">
      <c r="C76" t="s">
        <v>172</v>
      </c>
      <c r="K76" s="35" t="s">
        <v>1568</v>
      </c>
      <c r="L76" s="16" t="s">
        <v>1712</v>
      </c>
      <c r="M76" s="33" t="s">
        <v>1601</v>
      </c>
      <c r="N76" s="30" t="s">
        <v>1602</v>
      </c>
    </row>
    <row r="77" spans="3:14" ht="16.5" x14ac:dyDescent="0.3">
      <c r="C77" t="s">
        <v>173</v>
      </c>
      <c r="K77" s="35" t="s">
        <v>1568</v>
      </c>
      <c r="L77" s="16" t="s">
        <v>1570</v>
      </c>
      <c r="M77" s="33" t="s">
        <v>1603</v>
      </c>
      <c r="N77" s="30" t="s">
        <v>1604</v>
      </c>
    </row>
    <row r="78" spans="3:14" ht="17.25" thickBot="1" x14ac:dyDescent="0.35">
      <c r="C78" s="12" t="s">
        <v>174</v>
      </c>
      <c r="D78" s="12"/>
      <c r="K78" s="36" t="s">
        <v>1568</v>
      </c>
      <c r="L78" s="17"/>
      <c r="M78" s="27" t="s">
        <v>1605</v>
      </c>
      <c r="N78" s="28" t="s">
        <v>1606</v>
      </c>
    </row>
    <row r="79" spans="3:14" ht="16.5" x14ac:dyDescent="0.3">
      <c r="C79" t="s">
        <v>175</v>
      </c>
      <c r="K79" s="34" t="s">
        <v>1569</v>
      </c>
      <c r="L79" s="23" t="s">
        <v>1582</v>
      </c>
      <c r="M79" s="32" t="s">
        <v>1589</v>
      </c>
      <c r="N79" s="29" t="s">
        <v>1590</v>
      </c>
    </row>
    <row r="80" spans="3:14" ht="16.5" x14ac:dyDescent="0.3">
      <c r="C80" t="s">
        <v>176</v>
      </c>
      <c r="K80" s="35" t="s">
        <v>1569</v>
      </c>
      <c r="L80" s="16" t="s">
        <v>1581</v>
      </c>
      <c r="M80" s="33" t="s">
        <v>1591</v>
      </c>
      <c r="N80" s="30" t="s">
        <v>1592</v>
      </c>
    </row>
    <row r="81" spans="3:14" ht="16.5" x14ac:dyDescent="0.3">
      <c r="C81" t="s">
        <v>177</v>
      </c>
      <c r="K81" s="35" t="s">
        <v>1569</v>
      </c>
      <c r="L81" s="16" t="s">
        <v>1579</v>
      </c>
      <c r="M81" s="33" t="s">
        <v>1593</v>
      </c>
      <c r="N81" s="30" t="s">
        <v>1594</v>
      </c>
    </row>
    <row r="82" spans="3:14" ht="17.25" thickBot="1" x14ac:dyDescent="0.35">
      <c r="C82" t="s">
        <v>178</v>
      </c>
      <c r="K82" s="36" t="s">
        <v>1569</v>
      </c>
      <c r="L82" s="17" t="s">
        <v>1580</v>
      </c>
      <c r="M82" s="27"/>
      <c r="N82" s="28"/>
    </row>
    <row r="83" spans="3:14" x14ac:dyDescent="0.25">
      <c r="C83" t="s">
        <v>179</v>
      </c>
    </row>
    <row r="84" spans="3:14" x14ac:dyDescent="0.25">
      <c r="C84" t="s">
        <v>180</v>
      </c>
    </row>
    <row r="85" spans="3:14" x14ac:dyDescent="0.25">
      <c r="C85" t="s">
        <v>181</v>
      </c>
    </row>
    <row r="86" spans="3:14" x14ac:dyDescent="0.25">
      <c r="C86" t="s">
        <v>182</v>
      </c>
    </row>
    <row r="87" spans="3:14" x14ac:dyDescent="0.25">
      <c r="C87" t="s">
        <v>183</v>
      </c>
    </row>
    <row r="88" spans="3:14" x14ac:dyDescent="0.25">
      <c r="C88" t="s">
        <v>184</v>
      </c>
    </row>
    <row r="89" spans="3:14" x14ac:dyDescent="0.25">
      <c r="C89" t="s">
        <v>185</v>
      </c>
    </row>
    <row r="90" spans="3:14" x14ac:dyDescent="0.25">
      <c r="C90" t="s">
        <v>186</v>
      </c>
    </row>
    <row r="91" spans="3:14" x14ac:dyDescent="0.25">
      <c r="C91" t="s">
        <v>187</v>
      </c>
    </row>
    <row r="92" spans="3:14" x14ac:dyDescent="0.25">
      <c r="C92" t="s">
        <v>188</v>
      </c>
    </row>
    <row r="93" spans="3:14" x14ac:dyDescent="0.25">
      <c r="C93" t="s">
        <v>189</v>
      </c>
    </row>
    <row r="94" spans="3:14" x14ac:dyDescent="0.25">
      <c r="C94" t="s">
        <v>190</v>
      </c>
    </row>
    <row r="95" spans="3:14" x14ac:dyDescent="0.25">
      <c r="C95" t="s">
        <v>191</v>
      </c>
    </row>
    <row r="96" spans="3:14" x14ac:dyDescent="0.25">
      <c r="C96" t="s">
        <v>192</v>
      </c>
    </row>
    <row r="97" spans="3:4" x14ac:dyDescent="0.25">
      <c r="C97" s="12" t="s">
        <v>193</v>
      </c>
      <c r="D97" s="12"/>
    </row>
    <row r="98" spans="3:4" x14ac:dyDescent="0.25">
      <c r="C98" t="s">
        <v>194</v>
      </c>
    </row>
    <row r="99" spans="3:4" x14ac:dyDescent="0.25">
      <c r="C99" t="s">
        <v>195</v>
      </c>
    </row>
    <row r="100" spans="3:4" x14ac:dyDescent="0.25">
      <c r="C100" t="s">
        <v>196</v>
      </c>
    </row>
    <row r="101" spans="3:4" x14ac:dyDescent="0.25">
      <c r="C101" t="s">
        <v>197</v>
      </c>
    </row>
    <row r="102" spans="3:4" x14ac:dyDescent="0.25">
      <c r="C102" t="s">
        <v>198</v>
      </c>
    </row>
    <row r="103" spans="3:4" x14ac:dyDescent="0.25">
      <c r="C103" t="s">
        <v>199</v>
      </c>
    </row>
    <row r="104" spans="3:4" x14ac:dyDescent="0.25">
      <c r="C104" t="s">
        <v>200</v>
      </c>
    </row>
    <row r="105" spans="3:4" x14ac:dyDescent="0.25">
      <c r="C105" t="s">
        <v>201</v>
      </c>
    </row>
    <row r="106" spans="3:4" x14ac:dyDescent="0.25">
      <c r="C106" t="s">
        <v>202</v>
      </c>
    </row>
    <row r="107" spans="3:4" x14ac:dyDescent="0.25">
      <c r="C107" t="s">
        <v>203</v>
      </c>
    </row>
    <row r="108" spans="3:4" x14ac:dyDescent="0.25">
      <c r="C108" t="s">
        <v>204</v>
      </c>
    </row>
    <row r="109" spans="3:4" x14ac:dyDescent="0.25">
      <c r="C109" t="s">
        <v>205</v>
      </c>
    </row>
    <row r="110" spans="3:4" x14ac:dyDescent="0.25">
      <c r="C110" t="s">
        <v>206</v>
      </c>
    </row>
    <row r="111" spans="3:4" x14ac:dyDescent="0.25">
      <c r="C111" t="s">
        <v>207</v>
      </c>
    </row>
    <row r="112" spans="3:4" x14ac:dyDescent="0.25">
      <c r="C112" t="s">
        <v>208</v>
      </c>
    </row>
    <row r="113" spans="3:4" x14ac:dyDescent="0.25">
      <c r="C113" t="s">
        <v>209</v>
      </c>
    </row>
    <row r="114" spans="3:4" x14ac:dyDescent="0.25">
      <c r="C114" t="s">
        <v>210</v>
      </c>
    </row>
    <row r="115" spans="3:4" x14ac:dyDescent="0.25">
      <c r="C115" t="s">
        <v>211</v>
      </c>
    </row>
    <row r="116" spans="3:4" x14ac:dyDescent="0.25">
      <c r="C116" s="12" t="s">
        <v>212</v>
      </c>
      <c r="D116" s="12"/>
    </row>
    <row r="117" spans="3:4" x14ac:dyDescent="0.25">
      <c r="C117" t="s">
        <v>213</v>
      </c>
    </row>
    <row r="118" spans="3:4" x14ac:dyDescent="0.25">
      <c r="C118" t="s">
        <v>214</v>
      </c>
    </row>
    <row r="119" spans="3:4" x14ac:dyDescent="0.25">
      <c r="C119" t="s">
        <v>215</v>
      </c>
    </row>
    <row r="120" spans="3:4" x14ac:dyDescent="0.25">
      <c r="C120" t="s">
        <v>216</v>
      </c>
    </row>
    <row r="121" spans="3:4" x14ac:dyDescent="0.25">
      <c r="C121" t="s">
        <v>217</v>
      </c>
    </row>
    <row r="122" spans="3:4" x14ac:dyDescent="0.25">
      <c r="C122" t="s">
        <v>218</v>
      </c>
    </row>
    <row r="123" spans="3:4" x14ac:dyDescent="0.25">
      <c r="C123" s="12" t="s">
        <v>219</v>
      </c>
      <c r="D123" s="12"/>
    </row>
    <row r="124" spans="3:4" x14ac:dyDescent="0.25">
      <c r="C124" t="s">
        <v>220</v>
      </c>
    </row>
    <row r="125" spans="3:4" x14ac:dyDescent="0.25">
      <c r="C125" t="s">
        <v>221</v>
      </c>
    </row>
    <row r="126" spans="3:4" x14ac:dyDescent="0.25">
      <c r="C126" t="s">
        <v>222</v>
      </c>
    </row>
    <row r="127" spans="3:4" x14ac:dyDescent="0.25">
      <c r="C127" t="s">
        <v>223</v>
      </c>
    </row>
    <row r="128" spans="3:4" x14ac:dyDescent="0.25">
      <c r="C128" s="12" t="s">
        <v>224</v>
      </c>
      <c r="D128" s="12"/>
    </row>
    <row r="129" spans="3:4" x14ac:dyDescent="0.25">
      <c r="C129" s="12" t="s">
        <v>225</v>
      </c>
      <c r="D129" s="12"/>
    </row>
    <row r="130" spans="3:4" x14ac:dyDescent="0.25">
      <c r="C130" s="12" t="s">
        <v>226</v>
      </c>
      <c r="D130" s="12"/>
    </row>
    <row r="131" spans="3:4" x14ac:dyDescent="0.25">
      <c r="C131" s="12" t="s">
        <v>227</v>
      </c>
      <c r="D131" s="12"/>
    </row>
    <row r="132" spans="3:4" x14ac:dyDescent="0.25">
      <c r="C132" s="12" t="s">
        <v>228</v>
      </c>
      <c r="D132" s="12"/>
    </row>
    <row r="133" spans="3:4" x14ac:dyDescent="0.25">
      <c r="C133" t="s">
        <v>229</v>
      </c>
    </row>
    <row r="134" spans="3:4" x14ac:dyDescent="0.25">
      <c r="C134" t="s">
        <v>230</v>
      </c>
    </row>
    <row r="135" spans="3:4" x14ac:dyDescent="0.25">
      <c r="C135" t="s">
        <v>231</v>
      </c>
    </row>
    <row r="136" spans="3:4" x14ac:dyDescent="0.25">
      <c r="C136" t="s">
        <v>232</v>
      </c>
    </row>
    <row r="137" spans="3:4" x14ac:dyDescent="0.25">
      <c r="C137" t="s">
        <v>233</v>
      </c>
    </row>
    <row r="138" spans="3:4" x14ac:dyDescent="0.25">
      <c r="C138" t="s">
        <v>234</v>
      </c>
    </row>
    <row r="139" spans="3:4" x14ac:dyDescent="0.25">
      <c r="C139" t="s">
        <v>235</v>
      </c>
    </row>
    <row r="140" spans="3:4" x14ac:dyDescent="0.25">
      <c r="C140" t="s">
        <v>236</v>
      </c>
    </row>
    <row r="141" spans="3:4" x14ac:dyDescent="0.25">
      <c r="C141" t="s">
        <v>237</v>
      </c>
    </row>
    <row r="142" spans="3:4" x14ac:dyDescent="0.25">
      <c r="C142" t="s">
        <v>238</v>
      </c>
    </row>
    <row r="143" spans="3:4" x14ac:dyDescent="0.25">
      <c r="C143" t="s">
        <v>239</v>
      </c>
    </row>
    <row r="144" spans="3:4" x14ac:dyDescent="0.25">
      <c r="C144" t="s">
        <v>240</v>
      </c>
    </row>
    <row r="145" spans="3:4" x14ac:dyDescent="0.25">
      <c r="C145" t="s">
        <v>241</v>
      </c>
    </row>
    <row r="146" spans="3:4" x14ac:dyDescent="0.25">
      <c r="C146" t="s">
        <v>242</v>
      </c>
    </row>
    <row r="147" spans="3:4" x14ac:dyDescent="0.25">
      <c r="C147" t="s">
        <v>243</v>
      </c>
    </row>
    <row r="148" spans="3:4" x14ac:dyDescent="0.25">
      <c r="C148" t="s">
        <v>244</v>
      </c>
    </row>
    <row r="149" spans="3:4" x14ac:dyDescent="0.25">
      <c r="C149" t="s">
        <v>245</v>
      </c>
    </row>
    <row r="150" spans="3:4" x14ac:dyDescent="0.25">
      <c r="C150" t="s">
        <v>246</v>
      </c>
    </row>
    <row r="151" spans="3:4" x14ac:dyDescent="0.25">
      <c r="C151" t="s">
        <v>247</v>
      </c>
    </row>
    <row r="152" spans="3:4" x14ac:dyDescent="0.25">
      <c r="C152" t="s">
        <v>248</v>
      </c>
    </row>
    <row r="153" spans="3:4" x14ac:dyDescent="0.25">
      <c r="C153" t="s">
        <v>249</v>
      </c>
    </row>
    <row r="154" spans="3:4" x14ac:dyDescent="0.25">
      <c r="C154" s="1" t="s">
        <v>250</v>
      </c>
      <c r="D154" s="1"/>
    </row>
    <row r="155" spans="3:4" x14ac:dyDescent="0.25">
      <c r="C155" t="s">
        <v>251</v>
      </c>
    </row>
    <row r="156" spans="3:4" x14ac:dyDescent="0.25">
      <c r="C156" t="s">
        <v>252</v>
      </c>
    </row>
    <row r="157" spans="3:4" x14ac:dyDescent="0.25">
      <c r="C157" t="s">
        <v>253</v>
      </c>
    </row>
    <row r="158" spans="3:4" x14ac:dyDescent="0.25">
      <c r="C158" t="s">
        <v>254</v>
      </c>
    </row>
    <row r="159" spans="3:4" x14ac:dyDescent="0.25">
      <c r="C159" t="s">
        <v>255</v>
      </c>
    </row>
    <row r="160" spans="3:4" x14ac:dyDescent="0.25">
      <c r="C160" t="s">
        <v>256</v>
      </c>
    </row>
    <row r="161" spans="3:4" x14ac:dyDescent="0.25">
      <c r="C161" t="s">
        <v>257</v>
      </c>
    </row>
    <row r="162" spans="3:4" x14ac:dyDescent="0.25">
      <c r="C162" s="12" t="s">
        <v>258</v>
      </c>
      <c r="D162" s="12"/>
    </row>
    <row r="163" spans="3:4" x14ac:dyDescent="0.25">
      <c r="C163" s="12" t="s">
        <v>259</v>
      </c>
      <c r="D163" s="12"/>
    </row>
    <row r="164" spans="3:4" x14ac:dyDescent="0.25">
      <c r="C164" t="s">
        <v>260</v>
      </c>
    </row>
    <row r="165" spans="3:4" x14ac:dyDescent="0.25">
      <c r="C165" t="s">
        <v>261</v>
      </c>
    </row>
    <row r="166" spans="3:4" x14ac:dyDescent="0.25">
      <c r="C166" t="s">
        <v>262</v>
      </c>
    </row>
    <row r="167" spans="3:4" x14ac:dyDescent="0.25">
      <c r="C167" t="s">
        <v>263</v>
      </c>
    </row>
    <row r="168" spans="3:4" x14ac:dyDescent="0.25">
      <c r="C168" t="s">
        <v>264</v>
      </c>
    </row>
    <row r="169" spans="3:4" x14ac:dyDescent="0.25">
      <c r="C169" t="s">
        <v>265</v>
      </c>
    </row>
    <row r="170" spans="3:4" x14ac:dyDescent="0.25">
      <c r="C170" t="s">
        <v>266</v>
      </c>
    </row>
    <row r="171" spans="3:4" x14ac:dyDescent="0.25">
      <c r="C171" t="s">
        <v>267</v>
      </c>
    </row>
    <row r="172" spans="3:4" x14ac:dyDescent="0.25">
      <c r="C172" t="s">
        <v>268</v>
      </c>
    </row>
    <row r="173" spans="3:4" x14ac:dyDescent="0.25">
      <c r="C173" t="s">
        <v>269</v>
      </c>
    </row>
    <row r="174" spans="3:4" x14ac:dyDescent="0.25">
      <c r="C174" t="s">
        <v>270</v>
      </c>
    </row>
    <row r="175" spans="3:4" x14ac:dyDescent="0.25">
      <c r="C175" t="s">
        <v>271</v>
      </c>
    </row>
    <row r="176" spans="3:4" x14ac:dyDescent="0.25">
      <c r="C176" t="s">
        <v>272</v>
      </c>
    </row>
    <row r="177" spans="3:3" x14ac:dyDescent="0.25">
      <c r="C177" t="s">
        <v>273</v>
      </c>
    </row>
    <row r="178" spans="3:3" x14ac:dyDescent="0.25">
      <c r="C178" t="s">
        <v>274</v>
      </c>
    </row>
    <row r="179" spans="3:3" x14ac:dyDescent="0.25">
      <c r="C179" t="s">
        <v>275</v>
      </c>
    </row>
    <row r="180" spans="3:3" x14ac:dyDescent="0.25">
      <c r="C180" t="s">
        <v>276</v>
      </c>
    </row>
    <row r="181" spans="3:3" x14ac:dyDescent="0.25">
      <c r="C181" t="s">
        <v>277</v>
      </c>
    </row>
    <row r="182" spans="3:3" x14ac:dyDescent="0.25">
      <c r="C182" t="s">
        <v>278</v>
      </c>
    </row>
    <row r="183" spans="3:3" x14ac:dyDescent="0.25">
      <c r="C183" t="s">
        <v>279</v>
      </c>
    </row>
    <row r="184" spans="3:3" x14ac:dyDescent="0.25">
      <c r="C184" t="s">
        <v>280</v>
      </c>
    </row>
    <row r="185" spans="3:3" x14ac:dyDescent="0.25">
      <c r="C185" t="s">
        <v>281</v>
      </c>
    </row>
    <row r="186" spans="3:3" x14ac:dyDescent="0.25">
      <c r="C186" t="s">
        <v>282</v>
      </c>
    </row>
    <row r="187" spans="3:3" x14ac:dyDescent="0.25">
      <c r="C187" t="s">
        <v>283</v>
      </c>
    </row>
    <row r="188" spans="3:3" x14ac:dyDescent="0.25">
      <c r="C188" t="s">
        <v>284</v>
      </c>
    </row>
    <row r="189" spans="3:3" x14ac:dyDescent="0.25">
      <c r="C189" t="s">
        <v>285</v>
      </c>
    </row>
    <row r="190" spans="3:3" x14ac:dyDescent="0.25">
      <c r="C190" t="s">
        <v>286</v>
      </c>
    </row>
    <row r="191" spans="3:3" x14ac:dyDescent="0.25">
      <c r="C191" t="s">
        <v>287</v>
      </c>
    </row>
    <row r="192" spans="3:3" x14ac:dyDescent="0.25">
      <c r="C192" t="s">
        <v>288</v>
      </c>
    </row>
    <row r="193" spans="3:3" x14ac:dyDescent="0.25">
      <c r="C193" t="s">
        <v>289</v>
      </c>
    </row>
    <row r="194" spans="3:3" x14ac:dyDescent="0.25">
      <c r="C194" t="s">
        <v>290</v>
      </c>
    </row>
    <row r="195" spans="3:3" x14ac:dyDescent="0.25">
      <c r="C195" t="s">
        <v>291</v>
      </c>
    </row>
    <row r="196" spans="3:3" x14ac:dyDescent="0.25">
      <c r="C196" t="s">
        <v>292</v>
      </c>
    </row>
    <row r="197" spans="3:3" x14ac:dyDescent="0.25">
      <c r="C197" t="s">
        <v>293</v>
      </c>
    </row>
    <row r="198" spans="3:3" x14ac:dyDescent="0.25">
      <c r="C198" t="s">
        <v>294</v>
      </c>
    </row>
    <row r="199" spans="3:3" x14ac:dyDescent="0.25">
      <c r="C199" t="s">
        <v>295</v>
      </c>
    </row>
    <row r="200" spans="3:3" x14ac:dyDescent="0.25">
      <c r="C200" t="s">
        <v>296</v>
      </c>
    </row>
    <row r="201" spans="3:3" x14ac:dyDescent="0.25">
      <c r="C201" t="s">
        <v>297</v>
      </c>
    </row>
    <row r="202" spans="3:3" x14ac:dyDescent="0.25">
      <c r="C202" t="s">
        <v>298</v>
      </c>
    </row>
    <row r="203" spans="3:3" x14ac:dyDescent="0.25">
      <c r="C203" t="s">
        <v>299</v>
      </c>
    </row>
    <row r="204" spans="3:3" x14ac:dyDescent="0.25">
      <c r="C204" t="s">
        <v>300</v>
      </c>
    </row>
    <row r="205" spans="3:3" x14ac:dyDescent="0.25">
      <c r="C205" t="s">
        <v>301</v>
      </c>
    </row>
    <row r="206" spans="3:3" x14ac:dyDescent="0.25">
      <c r="C206" t="s">
        <v>302</v>
      </c>
    </row>
    <row r="207" spans="3:3" x14ac:dyDescent="0.25">
      <c r="C207" t="s">
        <v>303</v>
      </c>
    </row>
    <row r="208" spans="3:3" x14ac:dyDescent="0.25">
      <c r="C208" t="s">
        <v>304</v>
      </c>
    </row>
    <row r="209" spans="3:3" x14ac:dyDescent="0.25">
      <c r="C209" t="s">
        <v>305</v>
      </c>
    </row>
    <row r="210" spans="3:3" x14ac:dyDescent="0.25">
      <c r="C210" t="s">
        <v>306</v>
      </c>
    </row>
    <row r="211" spans="3:3" x14ac:dyDescent="0.25">
      <c r="C211" t="s">
        <v>307</v>
      </c>
    </row>
    <row r="212" spans="3:3" x14ac:dyDescent="0.25">
      <c r="C212" t="s">
        <v>308</v>
      </c>
    </row>
    <row r="213" spans="3:3" x14ac:dyDescent="0.25">
      <c r="C213" t="s">
        <v>309</v>
      </c>
    </row>
    <row r="214" spans="3:3" x14ac:dyDescent="0.25">
      <c r="C214" t="s">
        <v>310</v>
      </c>
    </row>
    <row r="215" spans="3:3" x14ac:dyDescent="0.25">
      <c r="C215" t="s">
        <v>311</v>
      </c>
    </row>
    <row r="216" spans="3:3" x14ac:dyDescent="0.25">
      <c r="C216" t="s">
        <v>312</v>
      </c>
    </row>
    <row r="217" spans="3:3" x14ac:dyDescent="0.25">
      <c r="C217" t="s">
        <v>313</v>
      </c>
    </row>
    <row r="218" spans="3:3" x14ac:dyDescent="0.25">
      <c r="C218" t="s">
        <v>314</v>
      </c>
    </row>
    <row r="219" spans="3:3" x14ac:dyDescent="0.25">
      <c r="C219" t="s">
        <v>315</v>
      </c>
    </row>
    <row r="220" spans="3:3" x14ac:dyDescent="0.25">
      <c r="C220" t="s">
        <v>316</v>
      </c>
    </row>
    <row r="221" spans="3:3" x14ac:dyDescent="0.25">
      <c r="C221" t="s">
        <v>317</v>
      </c>
    </row>
    <row r="222" spans="3:3" x14ac:dyDescent="0.25">
      <c r="C222" t="s">
        <v>318</v>
      </c>
    </row>
    <row r="223" spans="3:3" x14ac:dyDescent="0.25">
      <c r="C223" t="s">
        <v>319</v>
      </c>
    </row>
    <row r="224" spans="3:3" x14ac:dyDescent="0.25">
      <c r="C224" t="s">
        <v>320</v>
      </c>
    </row>
    <row r="225" spans="3:3" x14ac:dyDescent="0.25">
      <c r="C225" t="s">
        <v>321</v>
      </c>
    </row>
    <row r="226" spans="3:3" x14ac:dyDescent="0.25">
      <c r="C226" t="s">
        <v>322</v>
      </c>
    </row>
    <row r="227" spans="3:3" x14ac:dyDescent="0.25">
      <c r="C227" t="s">
        <v>323</v>
      </c>
    </row>
    <row r="228" spans="3:3" x14ac:dyDescent="0.25">
      <c r="C228" t="s">
        <v>324</v>
      </c>
    </row>
    <row r="229" spans="3:3" x14ac:dyDescent="0.25">
      <c r="C229" t="s">
        <v>325</v>
      </c>
    </row>
    <row r="230" spans="3:3" x14ac:dyDescent="0.25">
      <c r="C230" t="s">
        <v>326</v>
      </c>
    </row>
    <row r="231" spans="3:3" x14ac:dyDescent="0.25">
      <c r="C231" t="s">
        <v>327</v>
      </c>
    </row>
    <row r="232" spans="3:3" x14ac:dyDescent="0.25">
      <c r="C232" t="s">
        <v>328</v>
      </c>
    </row>
    <row r="233" spans="3:3" x14ac:dyDescent="0.25">
      <c r="C233" t="s">
        <v>329</v>
      </c>
    </row>
    <row r="234" spans="3:3" x14ac:dyDescent="0.25">
      <c r="C234" t="s">
        <v>330</v>
      </c>
    </row>
    <row r="235" spans="3:3" x14ac:dyDescent="0.25">
      <c r="C235" t="s">
        <v>331</v>
      </c>
    </row>
    <row r="236" spans="3:3" x14ac:dyDescent="0.25">
      <c r="C236" t="s">
        <v>332</v>
      </c>
    </row>
    <row r="237" spans="3:3" x14ac:dyDescent="0.25">
      <c r="C237" t="s">
        <v>333</v>
      </c>
    </row>
    <row r="238" spans="3:3" x14ac:dyDescent="0.25">
      <c r="C238" t="s">
        <v>334</v>
      </c>
    </row>
    <row r="239" spans="3:3" x14ac:dyDescent="0.25">
      <c r="C239" t="s">
        <v>335</v>
      </c>
    </row>
    <row r="240" spans="3:3" x14ac:dyDescent="0.25">
      <c r="C240" t="s">
        <v>336</v>
      </c>
    </row>
    <row r="241" spans="3:4" x14ac:dyDescent="0.25">
      <c r="C241" t="s">
        <v>337</v>
      </c>
    </row>
    <row r="242" spans="3:4" x14ac:dyDescent="0.25">
      <c r="C242" t="s">
        <v>338</v>
      </c>
    </row>
    <row r="243" spans="3:4" x14ac:dyDescent="0.25">
      <c r="C243" t="s">
        <v>339</v>
      </c>
    </row>
    <row r="244" spans="3:4" x14ac:dyDescent="0.25">
      <c r="C244" t="s">
        <v>340</v>
      </c>
    </row>
    <row r="245" spans="3:4" x14ac:dyDescent="0.25">
      <c r="C245" t="s">
        <v>341</v>
      </c>
    </row>
    <row r="246" spans="3:4" x14ac:dyDescent="0.25">
      <c r="C246" t="s">
        <v>342</v>
      </c>
    </row>
    <row r="247" spans="3:4" x14ac:dyDescent="0.25">
      <c r="C247" t="s">
        <v>343</v>
      </c>
    </row>
    <row r="248" spans="3:4" x14ac:dyDescent="0.25">
      <c r="C248" s="12" t="s">
        <v>344</v>
      </c>
      <c r="D248" s="12"/>
    </row>
    <row r="249" spans="3:4" x14ac:dyDescent="0.25">
      <c r="C249" s="12" t="s">
        <v>345</v>
      </c>
      <c r="D249" s="12"/>
    </row>
    <row r="250" spans="3:4" x14ac:dyDescent="0.25">
      <c r="C250" t="s">
        <v>346</v>
      </c>
    </row>
    <row r="251" spans="3:4" x14ac:dyDescent="0.25">
      <c r="C251" t="s">
        <v>347</v>
      </c>
    </row>
    <row r="252" spans="3:4" x14ac:dyDescent="0.25">
      <c r="C252" s="12" t="s">
        <v>348</v>
      </c>
      <c r="D252" s="12"/>
    </row>
    <row r="253" spans="3:4" x14ac:dyDescent="0.25">
      <c r="C253" t="s">
        <v>349</v>
      </c>
    </row>
    <row r="254" spans="3:4" x14ac:dyDescent="0.25">
      <c r="C254" t="s">
        <v>350</v>
      </c>
    </row>
    <row r="255" spans="3:4" x14ac:dyDescent="0.25">
      <c r="C255" t="s">
        <v>351</v>
      </c>
    </row>
    <row r="256" spans="3:4" x14ac:dyDescent="0.25">
      <c r="C256" t="s">
        <v>352</v>
      </c>
    </row>
    <row r="257" spans="3:4" x14ac:dyDescent="0.25">
      <c r="C257" t="s">
        <v>353</v>
      </c>
    </row>
    <row r="258" spans="3:4" x14ac:dyDescent="0.25">
      <c r="C258" t="s">
        <v>354</v>
      </c>
    </row>
    <row r="259" spans="3:4" x14ac:dyDescent="0.25">
      <c r="C259" t="s">
        <v>355</v>
      </c>
    </row>
    <row r="260" spans="3:4" x14ac:dyDescent="0.25">
      <c r="C260" t="s">
        <v>356</v>
      </c>
    </row>
    <row r="261" spans="3:4" x14ac:dyDescent="0.25">
      <c r="C261" s="12" t="s">
        <v>357</v>
      </c>
      <c r="D261" s="12"/>
    </row>
    <row r="262" spans="3:4" x14ac:dyDescent="0.25">
      <c r="C262" s="12" t="s">
        <v>358</v>
      </c>
      <c r="D262" s="12"/>
    </row>
    <row r="263" spans="3:4" x14ac:dyDescent="0.25">
      <c r="C263" s="12" t="s">
        <v>359</v>
      </c>
      <c r="D263" s="12"/>
    </row>
    <row r="264" spans="3:4" x14ac:dyDescent="0.25">
      <c r="C264" s="12" t="s">
        <v>360</v>
      </c>
      <c r="D264" s="12"/>
    </row>
    <row r="265" spans="3:4" x14ac:dyDescent="0.25">
      <c r="C265" s="12" t="s">
        <v>361</v>
      </c>
      <c r="D265" s="12"/>
    </row>
    <row r="266" spans="3:4" x14ac:dyDescent="0.25">
      <c r="C266" s="12" t="s">
        <v>362</v>
      </c>
      <c r="D266" s="12"/>
    </row>
    <row r="267" spans="3:4" x14ac:dyDescent="0.25">
      <c r="C267" s="12" t="s">
        <v>363</v>
      </c>
      <c r="D267" s="12"/>
    </row>
    <row r="268" spans="3:4" x14ac:dyDescent="0.25">
      <c r="C268" t="s">
        <v>364</v>
      </c>
    </row>
    <row r="269" spans="3:4" x14ac:dyDescent="0.25">
      <c r="C269" t="s">
        <v>365</v>
      </c>
    </row>
    <row r="270" spans="3:4" x14ac:dyDescent="0.25">
      <c r="C270" t="s">
        <v>366</v>
      </c>
    </row>
    <row r="271" spans="3:4" x14ac:dyDescent="0.25">
      <c r="C271" t="s">
        <v>367</v>
      </c>
    </row>
    <row r="272" spans="3:4" x14ac:dyDescent="0.25">
      <c r="C272" t="s">
        <v>368</v>
      </c>
    </row>
    <row r="273" spans="3:3" x14ac:dyDescent="0.25">
      <c r="C273" t="s">
        <v>369</v>
      </c>
    </row>
    <row r="274" spans="3:3" x14ac:dyDescent="0.25">
      <c r="C274" t="s">
        <v>370</v>
      </c>
    </row>
    <row r="275" spans="3:3" x14ac:dyDescent="0.25">
      <c r="C275" t="s">
        <v>371</v>
      </c>
    </row>
    <row r="276" spans="3:3" x14ac:dyDescent="0.25">
      <c r="C276" t="s">
        <v>372</v>
      </c>
    </row>
    <row r="277" spans="3:3" x14ac:dyDescent="0.25">
      <c r="C277" t="s">
        <v>373</v>
      </c>
    </row>
    <row r="278" spans="3:3" x14ac:dyDescent="0.25">
      <c r="C278" t="s">
        <v>374</v>
      </c>
    </row>
    <row r="279" spans="3:3" x14ac:dyDescent="0.25">
      <c r="C279" t="s">
        <v>375</v>
      </c>
    </row>
    <row r="280" spans="3:3" x14ac:dyDescent="0.25">
      <c r="C280" t="s">
        <v>376</v>
      </c>
    </row>
    <row r="281" spans="3:3" x14ac:dyDescent="0.25">
      <c r="C281" t="s">
        <v>377</v>
      </c>
    </row>
    <row r="282" spans="3:3" x14ac:dyDescent="0.25">
      <c r="C282" t="s">
        <v>378</v>
      </c>
    </row>
    <row r="283" spans="3:3" x14ac:dyDescent="0.25">
      <c r="C283" t="s">
        <v>379</v>
      </c>
    </row>
    <row r="284" spans="3:3" x14ac:dyDescent="0.25">
      <c r="C284" t="s">
        <v>380</v>
      </c>
    </row>
    <row r="285" spans="3:3" x14ac:dyDescent="0.25">
      <c r="C285" t="s">
        <v>381</v>
      </c>
    </row>
    <row r="286" spans="3:3" x14ac:dyDescent="0.25">
      <c r="C286" t="s">
        <v>382</v>
      </c>
    </row>
    <row r="287" spans="3:3" x14ac:dyDescent="0.25">
      <c r="C287" t="s">
        <v>383</v>
      </c>
    </row>
    <row r="288" spans="3:3" x14ac:dyDescent="0.25">
      <c r="C288" t="s">
        <v>384</v>
      </c>
    </row>
    <row r="289" spans="3:3" x14ac:dyDescent="0.25">
      <c r="C289" t="s">
        <v>385</v>
      </c>
    </row>
    <row r="290" spans="3:3" x14ac:dyDescent="0.25">
      <c r="C290" t="s">
        <v>386</v>
      </c>
    </row>
    <row r="291" spans="3:3" x14ac:dyDescent="0.25">
      <c r="C291" t="s">
        <v>387</v>
      </c>
    </row>
    <row r="292" spans="3:3" x14ac:dyDescent="0.25">
      <c r="C292" t="s">
        <v>388</v>
      </c>
    </row>
    <row r="293" spans="3:3" x14ac:dyDescent="0.25">
      <c r="C293" t="s">
        <v>389</v>
      </c>
    </row>
    <row r="294" spans="3:3" x14ac:dyDescent="0.25">
      <c r="C294" t="s">
        <v>390</v>
      </c>
    </row>
    <row r="295" spans="3:3" x14ac:dyDescent="0.25">
      <c r="C295" t="s">
        <v>391</v>
      </c>
    </row>
    <row r="296" spans="3:3" x14ac:dyDescent="0.25">
      <c r="C296" t="s">
        <v>392</v>
      </c>
    </row>
    <row r="297" spans="3:3" x14ac:dyDescent="0.25">
      <c r="C297" t="s">
        <v>393</v>
      </c>
    </row>
    <row r="298" spans="3:3" x14ac:dyDescent="0.25">
      <c r="C298" t="s">
        <v>394</v>
      </c>
    </row>
    <row r="299" spans="3:3" x14ac:dyDescent="0.25">
      <c r="C299" t="s">
        <v>395</v>
      </c>
    </row>
    <row r="300" spans="3:3" x14ac:dyDescent="0.25">
      <c r="C300" t="s">
        <v>396</v>
      </c>
    </row>
    <row r="301" spans="3:3" x14ac:dyDescent="0.25">
      <c r="C301" t="s">
        <v>397</v>
      </c>
    </row>
    <row r="302" spans="3:3" x14ac:dyDescent="0.25">
      <c r="C302" t="s">
        <v>398</v>
      </c>
    </row>
    <row r="303" spans="3:3" x14ac:dyDescent="0.25">
      <c r="C303" t="s">
        <v>399</v>
      </c>
    </row>
    <row r="304" spans="3:3" x14ac:dyDescent="0.25">
      <c r="C304" t="s">
        <v>400</v>
      </c>
    </row>
    <row r="305" spans="3:4" x14ac:dyDescent="0.25">
      <c r="C305" t="s">
        <v>401</v>
      </c>
    </row>
    <row r="306" spans="3:4" x14ac:dyDescent="0.25">
      <c r="C306" s="12" t="s">
        <v>402</v>
      </c>
      <c r="D306" s="12"/>
    </row>
    <row r="307" spans="3:4" x14ac:dyDescent="0.25">
      <c r="C307" t="s">
        <v>403</v>
      </c>
    </row>
    <row r="308" spans="3:4" x14ac:dyDescent="0.25">
      <c r="C308" t="s">
        <v>404</v>
      </c>
    </row>
    <row r="309" spans="3:4" x14ac:dyDescent="0.25">
      <c r="C309" t="s">
        <v>405</v>
      </c>
    </row>
    <row r="310" spans="3:4" x14ac:dyDescent="0.25">
      <c r="C310" t="s">
        <v>406</v>
      </c>
    </row>
    <row r="311" spans="3:4" x14ac:dyDescent="0.25">
      <c r="C311" t="s">
        <v>407</v>
      </c>
    </row>
    <row r="312" spans="3:4" x14ac:dyDescent="0.25">
      <c r="C312" t="s">
        <v>408</v>
      </c>
    </row>
    <row r="313" spans="3:4" x14ac:dyDescent="0.25">
      <c r="C313" t="s">
        <v>409</v>
      </c>
    </row>
    <row r="314" spans="3:4" x14ac:dyDescent="0.25">
      <c r="C314" t="s">
        <v>410</v>
      </c>
    </row>
    <row r="315" spans="3:4" x14ac:dyDescent="0.25">
      <c r="C315" s="12" t="s">
        <v>411</v>
      </c>
      <c r="D315" s="12"/>
    </row>
    <row r="316" spans="3:4" x14ac:dyDescent="0.25">
      <c r="C316" t="s">
        <v>412</v>
      </c>
    </row>
    <row r="317" spans="3:4" x14ac:dyDescent="0.25">
      <c r="C317" t="s">
        <v>413</v>
      </c>
    </row>
    <row r="318" spans="3:4" x14ac:dyDescent="0.25">
      <c r="C318" t="s">
        <v>414</v>
      </c>
    </row>
    <row r="319" spans="3:4" x14ac:dyDescent="0.25">
      <c r="C319" t="s">
        <v>415</v>
      </c>
    </row>
    <row r="320" spans="3:4" x14ac:dyDescent="0.25">
      <c r="C320" t="s">
        <v>416</v>
      </c>
    </row>
    <row r="321" spans="3:3" x14ac:dyDescent="0.25">
      <c r="C321" t="s">
        <v>417</v>
      </c>
    </row>
    <row r="322" spans="3:3" x14ac:dyDescent="0.25">
      <c r="C322" t="s">
        <v>418</v>
      </c>
    </row>
    <row r="323" spans="3:3" x14ac:dyDescent="0.25">
      <c r="C323" t="s">
        <v>419</v>
      </c>
    </row>
    <row r="324" spans="3:3" x14ac:dyDescent="0.25">
      <c r="C324" t="s">
        <v>420</v>
      </c>
    </row>
    <row r="325" spans="3:3" x14ac:dyDescent="0.25">
      <c r="C325" t="s">
        <v>421</v>
      </c>
    </row>
    <row r="326" spans="3:3" x14ac:dyDescent="0.25">
      <c r="C326" t="s">
        <v>422</v>
      </c>
    </row>
    <row r="327" spans="3:3" x14ac:dyDescent="0.25">
      <c r="C327" t="s">
        <v>423</v>
      </c>
    </row>
    <row r="328" spans="3:3" x14ac:dyDescent="0.25">
      <c r="C328" t="s">
        <v>424</v>
      </c>
    </row>
    <row r="329" spans="3:3" x14ac:dyDescent="0.25">
      <c r="C329" t="s">
        <v>425</v>
      </c>
    </row>
    <row r="330" spans="3:3" x14ac:dyDescent="0.25">
      <c r="C330" t="s">
        <v>426</v>
      </c>
    </row>
    <row r="331" spans="3:3" x14ac:dyDescent="0.25">
      <c r="C331" t="s">
        <v>427</v>
      </c>
    </row>
    <row r="332" spans="3:3" x14ac:dyDescent="0.25">
      <c r="C332" t="s">
        <v>428</v>
      </c>
    </row>
    <row r="333" spans="3:3" x14ac:dyDescent="0.25">
      <c r="C333" t="s">
        <v>429</v>
      </c>
    </row>
    <row r="334" spans="3:3" x14ac:dyDescent="0.25">
      <c r="C334" t="s">
        <v>430</v>
      </c>
    </row>
    <row r="335" spans="3:3" x14ac:dyDescent="0.25">
      <c r="C335" t="s">
        <v>431</v>
      </c>
    </row>
    <row r="336" spans="3:3" x14ac:dyDescent="0.25">
      <c r="C336" t="s">
        <v>432</v>
      </c>
    </row>
    <row r="337" spans="3:3" x14ac:dyDescent="0.25">
      <c r="C337" t="s">
        <v>433</v>
      </c>
    </row>
    <row r="338" spans="3:3" x14ac:dyDescent="0.25">
      <c r="C338" t="s">
        <v>434</v>
      </c>
    </row>
    <row r="339" spans="3:3" x14ac:dyDescent="0.25">
      <c r="C339" t="s">
        <v>435</v>
      </c>
    </row>
    <row r="340" spans="3:3" x14ac:dyDescent="0.25">
      <c r="C340" t="s">
        <v>436</v>
      </c>
    </row>
    <row r="341" spans="3:3" x14ac:dyDescent="0.25">
      <c r="C341" t="s">
        <v>437</v>
      </c>
    </row>
    <row r="342" spans="3:3" x14ac:dyDescent="0.25">
      <c r="C342" t="s">
        <v>438</v>
      </c>
    </row>
    <row r="343" spans="3:3" x14ac:dyDescent="0.25">
      <c r="C343" t="s">
        <v>439</v>
      </c>
    </row>
    <row r="344" spans="3:3" x14ac:dyDescent="0.25">
      <c r="C344" t="s">
        <v>440</v>
      </c>
    </row>
    <row r="345" spans="3:3" x14ac:dyDescent="0.25">
      <c r="C345" t="s">
        <v>441</v>
      </c>
    </row>
    <row r="346" spans="3:3" x14ac:dyDescent="0.25">
      <c r="C346" t="s">
        <v>442</v>
      </c>
    </row>
    <row r="347" spans="3:3" x14ac:dyDescent="0.25">
      <c r="C347" t="s">
        <v>443</v>
      </c>
    </row>
    <row r="348" spans="3:3" x14ac:dyDescent="0.25">
      <c r="C348" t="s">
        <v>444</v>
      </c>
    </row>
    <row r="349" spans="3:3" x14ac:dyDescent="0.25">
      <c r="C349" t="s">
        <v>445</v>
      </c>
    </row>
    <row r="350" spans="3:3" x14ac:dyDescent="0.25">
      <c r="C350" t="s">
        <v>446</v>
      </c>
    </row>
    <row r="351" spans="3:3" x14ac:dyDescent="0.25">
      <c r="C351" t="s">
        <v>447</v>
      </c>
    </row>
    <row r="352" spans="3:3" x14ac:dyDescent="0.25">
      <c r="C352" t="s">
        <v>448</v>
      </c>
    </row>
    <row r="353" spans="3:3" x14ac:dyDescent="0.25">
      <c r="C353" t="s">
        <v>449</v>
      </c>
    </row>
    <row r="354" spans="3:3" x14ac:dyDescent="0.25">
      <c r="C354" t="s">
        <v>450</v>
      </c>
    </row>
    <row r="355" spans="3:3" x14ac:dyDescent="0.25">
      <c r="C355" t="s">
        <v>451</v>
      </c>
    </row>
    <row r="356" spans="3:3" x14ac:dyDescent="0.25">
      <c r="C356" t="s">
        <v>452</v>
      </c>
    </row>
    <row r="357" spans="3:3" x14ac:dyDescent="0.25">
      <c r="C357" t="s">
        <v>453</v>
      </c>
    </row>
    <row r="358" spans="3:3" x14ac:dyDescent="0.25">
      <c r="C358" t="s">
        <v>454</v>
      </c>
    </row>
    <row r="359" spans="3:3" x14ac:dyDescent="0.25">
      <c r="C359" t="s">
        <v>455</v>
      </c>
    </row>
    <row r="360" spans="3:3" x14ac:dyDescent="0.25">
      <c r="C360" t="s">
        <v>456</v>
      </c>
    </row>
    <row r="361" spans="3:3" x14ac:dyDescent="0.25">
      <c r="C361" t="s">
        <v>457</v>
      </c>
    </row>
    <row r="362" spans="3:3" x14ac:dyDescent="0.25">
      <c r="C362" t="s">
        <v>458</v>
      </c>
    </row>
    <row r="363" spans="3:3" x14ac:dyDescent="0.25">
      <c r="C363" t="s">
        <v>459</v>
      </c>
    </row>
    <row r="364" spans="3:3" x14ac:dyDescent="0.25">
      <c r="C364" t="s">
        <v>460</v>
      </c>
    </row>
    <row r="365" spans="3:3" x14ac:dyDescent="0.25">
      <c r="C365" t="s">
        <v>461</v>
      </c>
    </row>
    <row r="366" spans="3:3" x14ac:dyDescent="0.25">
      <c r="C366" t="s">
        <v>462</v>
      </c>
    </row>
    <row r="367" spans="3:3" x14ac:dyDescent="0.25">
      <c r="C367" t="s">
        <v>463</v>
      </c>
    </row>
    <row r="368" spans="3:3" x14ac:dyDescent="0.25">
      <c r="C368" t="s">
        <v>464</v>
      </c>
    </row>
    <row r="369" spans="3:3" x14ac:dyDescent="0.25">
      <c r="C369" t="s">
        <v>465</v>
      </c>
    </row>
    <row r="370" spans="3:3" x14ac:dyDescent="0.25">
      <c r="C370" t="s">
        <v>466</v>
      </c>
    </row>
    <row r="371" spans="3:3" x14ac:dyDescent="0.25">
      <c r="C371" t="s">
        <v>467</v>
      </c>
    </row>
    <row r="372" spans="3:3" x14ac:dyDescent="0.25">
      <c r="C372" t="s">
        <v>468</v>
      </c>
    </row>
    <row r="373" spans="3:3" x14ac:dyDescent="0.25">
      <c r="C373" t="s">
        <v>469</v>
      </c>
    </row>
    <row r="374" spans="3:3" x14ac:dyDescent="0.25">
      <c r="C374" t="s">
        <v>470</v>
      </c>
    </row>
    <row r="375" spans="3:3" x14ac:dyDescent="0.25">
      <c r="C375" t="s">
        <v>471</v>
      </c>
    </row>
    <row r="376" spans="3:3" x14ac:dyDescent="0.25">
      <c r="C376" t="s">
        <v>472</v>
      </c>
    </row>
    <row r="377" spans="3:3" x14ac:dyDescent="0.25">
      <c r="C377" t="s">
        <v>473</v>
      </c>
    </row>
    <row r="378" spans="3:3" x14ac:dyDescent="0.25">
      <c r="C378" t="s">
        <v>474</v>
      </c>
    </row>
    <row r="379" spans="3:3" x14ac:dyDescent="0.25">
      <c r="C379" t="s">
        <v>475</v>
      </c>
    </row>
    <row r="380" spans="3:3" x14ac:dyDescent="0.25">
      <c r="C380" t="s">
        <v>476</v>
      </c>
    </row>
    <row r="381" spans="3:3" x14ac:dyDescent="0.25">
      <c r="C381" t="s">
        <v>477</v>
      </c>
    </row>
    <row r="382" spans="3:3" x14ac:dyDescent="0.25">
      <c r="C382" t="s">
        <v>478</v>
      </c>
    </row>
    <row r="383" spans="3:3" x14ac:dyDescent="0.25">
      <c r="C383" t="s">
        <v>479</v>
      </c>
    </row>
    <row r="384" spans="3:3" x14ac:dyDescent="0.25">
      <c r="C384" t="s">
        <v>480</v>
      </c>
    </row>
    <row r="385" spans="3:3" x14ac:dyDescent="0.25">
      <c r="C385" t="s">
        <v>481</v>
      </c>
    </row>
    <row r="386" spans="3:3" x14ac:dyDescent="0.25">
      <c r="C386" t="s">
        <v>482</v>
      </c>
    </row>
    <row r="387" spans="3:3" x14ac:dyDescent="0.25">
      <c r="C387" t="s">
        <v>483</v>
      </c>
    </row>
    <row r="388" spans="3:3" x14ac:dyDescent="0.25">
      <c r="C388" t="s">
        <v>484</v>
      </c>
    </row>
    <row r="389" spans="3:3" x14ac:dyDescent="0.25">
      <c r="C389" t="s">
        <v>485</v>
      </c>
    </row>
    <row r="390" spans="3:3" x14ac:dyDescent="0.25">
      <c r="C390" t="s">
        <v>486</v>
      </c>
    </row>
    <row r="391" spans="3:3" x14ac:dyDescent="0.25">
      <c r="C391" t="s">
        <v>487</v>
      </c>
    </row>
    <row r="392" spans="3:3" x14ac:dyDescent="0.25">
      <c r="C392" t="s">
        <v>488</v>
      </c>
    </row>
    <row r="393" spans="3:3" x14ac:dyDescent="0.25">
      <c r="C393" t="s">
        <v>489</v>
      </c>
    </row>
    <row r="394" spans="3:3" x14ac:dyDescent="0.25">
      <c r="C394" t="s">
        <v>490</v>
      </c>
    </row>
    <row r="395" spans="3:3" x14ac:dyDescent="0.25">
      <c r="C395" t="s">
        <v>491</v>
      </c>
    </row>
    <row r="396" spans="3:3" x14ac:dyDescent="0.25">
      <c r="C396" t="s">
        <v>492</v>
      </c>
    </row>
    <row r="397" spans="3:3" x14ac:dyDescent="0.25">
      <c r="C397" t="s">
        <v>493</v>
      </c>
    </row>
    <row r="398" spans="3:3" x14ac:dyDescent="0.25">
      <c r="C398" t="s">
        <v>494</v>
      </c>
    </row>
    <row r="399" spans="3:3" x14ac:dyDescent="0.25">
      <c r="C399" t="s">
        <v>495</v>
      </c>
    </row>
    <row r="400" spans="3:3" x14ac:dyDescent="0.25">
      <c r="C400" t="s">
        <v>496</v>
      </c>
    </row>
    <row r="401" spans="3:4" x14ac:dyDescent="0.25">
      <c r="C401" t="s">
        <v>497</v>
      </c>
    </row>
    <row r="402" spans="3:4" x14ac:dyDescent="0.25">
      <c r="C402" t="s">
        <v>498</v>
      </c>
    </row>
    <row r="403" spans="3:4" x14ac:dyDescent="0.25">
      <c r="C403" t="s">
        <v>499</v>
      </c>
    </row>
    <row r="404" spans="3:4" x14ac:dyDescent="0.25">
      <c r="C404" t="s">
        <v>500</v>
      </c>
    </row>
    <row r="405" spans="3:4" x14ac:dyDescent="0.25">
      <c r="C405" s="12" t="s">
        <v>501</v>
      </c>
      <c r="D405" s="12"/>
    </row>
    <row r="406" spans="3:4" x14ac:dyDescent="0.25">
      <c r="C406" t="s">
        <v>502</v>
      </c>
    </row>
    <row r="407" spans="3:4" x14ac:dyDescent="0.25">
      <c r="C407" t="s">
        <v>503</v>
      </c>
    </row>
    <row r="408" spans="3:4" x14ac:dyDescent="0.25">
      <c r="C408" t="s">
        <v>504</v>
      </c>
    </row>
    <row r="409" spans="3:4" x14ac:dyDescent="0.25">
      <c r="C409" t="s">
        <v>505</v>
      </c>
    </row>
    <row r="410" spans="3:4" x14ac:dyDescent="0.25">
      <c r="C410" t="s">
        <v>506</v>
      </c>
    </row>
    <row r="411" spans="3:4" x14ac:dyDescent="0.25">
      <c r="C411" t="s">
        <v>507</v>
      </c>
    </row>
    <row r="412" spans="3:4" x14ac:dyDescent="0.25">
      <c r="C412" t="s">
        <v>508</v>
      </c>
    </row>
    <row r="413" spans="3:4" x14ac:dyDescent="0.25">
      <c r="C413" t="s">
        <v>509</v>
      </c>
    </row>
    <row r="414" spans="3:4" x14ac:dyDescent="0.25">
      <c r="C414" t="s">
        <v>510</v>
      </c>
    </row>
    <row r="415" spans="3:4" x14ac:dyDescent="0.25">
      <c r="C415" t="s">
        <v>511</v>
      </c>
    </row>
    <row r="416" spans="3:4" x14ac:dyDescent="0.25">
      <c r="C416" t="s">
        <v>512</v>
      </c>
    </row>
    <row r="417" spans="3:3" x14ac:dyDescent="0.25">
      <c r="C417" t="s">
        <v>513</v>
      </c>
    </row>
    <row r="418" spans="3:3" x14ac:dyDescent="0.25">
      <c r="C418" t="s">
        <v>514</v>
      </c>
    </row>
    <row r="419" spans="3:3" x14ac:dyDescent="0.25">
      <c r="C419" t="s">
        <v>515</v>
      </c>
    </row>
    <row r="420" spans="3:3" x14ac:dyDescent="0.25">
      <c r="C420" t="s">
        <v>516</v>
      </c>
    </row>
    <row r="421" spans="3:3" x14ac:dyDescent="0.25">
      <c r="C421" t="s">
        <v>517</v>
      </c>
    </row>
    <row r="422" spans="3:3" x14ac:dyDescent="0.25">
      <c r="C422" t="s">
        <v>518</v>
      </c>
    </row>
    <row r="423" spans="3:3" x14ac:dyDescent="0.25">
      <c r="C423" t="s">
        <v>519</v>
      </c>
    </row>
    <row r="424" spans="3:3" x14ac:dyDescent="0.25">
      <c r="C424" t="s">
        <v>520</v>
      </c>
    </row>
    <row r="425" spans="3:3" x14ac:dyDescent="0.25">
      <c r="C425" t="s">
        <v>521</v>
      </c>
    </row>
    <row r="426" spans="3:3" x14ac:dyDescent="0.25">
      <c r="C426" t="s">
        <v>522</v>
      </c>
    </row>
    <row r="427" spans="3:3" x14ac:dyDescent="0.25">
      <c r="C427" t="s">
        <v>523</v>
      </c>
    </row>
    <row r="428" spans="3:3" x14ac:dyDescent="0.25">
      <c r="C428" t="s">
        <v>524</v>
      </c>
    </row>
    <row r="429" spans="3:3" x14ac:dyDescent="0.25">
      <c r="C429" t="s">
        <v>525</v>
      </c>
    </row>
    <row r="430" spans="3:3" x14ac:dyDescent="0.25">
      <c r="C430" t="s">
        <v>526</v>
      </c>
    </row>
    <row r="431" spans="3:3" x14ac:dyDescent="0.25">
      <c r="C431" t="s">
        <v>527</v>
      </c>
    </row>
    <row r="432" spans="3:3" x14ac:dyDescent="0.25">
      <c r="C432" t="s">
        <v>528</v>
      </c>
    </row>
    <row r="433" spans="3:3" x14ac:dyDescent="0.25">
      <c r="C433" t="s">
        <v>529</v>
      </c>
    </row>
    <row r="434" spans="3:3" x14ac:dyDescent="0.25">
      <c r="C434" t="s">
        <v>530</v>
      </c>
    </row>
    <row r="435" spans="3:3" x14ac:dyDescent="0.25">
      <c r="C435" t="s">
        <v>531</v>
      </c>
    </row>
    <row r="436" spans="3:3" x14ac:dyDescent="0.25">
      <c r="C436" t="s">
        <v>532</v>
      </c>
    </row>
    <row r="437" spans="3:3" x14ac:dyDescent="0.25">
      <c r="C437" t="s">
        <v>533</v>
      </c>
    </row>
    <row r="438" spans="3:3" x14ac:dyDescent="0.25">
      <c r="C438" t="s">
        <v>534</v>
      </c>
    </row>
    <row r="439" spans="3:3" x14ac:dyDescent="0.25">
      <c r="C439" t="s">
        <v>535</v>
      </c>
    </row>
    <row r="440" spans="3:3" x14ac:dyDescent="0.25">
      <c r="C440" t="s">
        <v>536</v>
      </c>
    </row>
    <row r="441" spans="3:3" x14ac:dyDescent="0.25">
      <c r="C441" t="s">
        <v>537</v>
      </c>
    </row>
    <row r="442" spans="3:3" x14ac:dyDescent="0.25">
      <c r="C442" t="s">
        <v>538</v>
      </c>
    </row>
    <row r="443" spans="3:3" x14ac:dyDescent="0.25">
      <c r="C443" t="s">
        <v>539</v>
      </c>
    </row>
    <row r="444" spans="3:3" x14ac:dyDescent="0.25">
      <c r="C444" t="s">
        <v>540</v>
      </c>
    </row>
    <row r="445" spans="3:3" x14ac:dyDescent="0.25">
      <c r="C445" t="s">
        <v>541</v>
      </c>
    </row>
    <row r="446" spans="3:3" x14ac:dyDescent="0.25">
      <c r="C446" t="s">
        <v>542</v>
      </c>
    </row>
    <row r="447" spans="3:3" x14ac:dyDescent="0.25">
      <c r="C447" t="s">
        <v>543</v>
      </c>
    </row>
    <row r="448" spans="3:3" x14ac:dyDescent="0.25">
      <c r="C448" t="s">
        <v>544</v>
      </c>
    </row>
    <row r="449" spans="3:3" x14ac:dyDescent="0.25">
      <c r="C449" t="s">
        <v>545</v>
      </c>
    </row>
    <row r="450" spans="3:3" x14ac:dyDescent="0.25">
      <c r="C450" t="s">
        <v>546</v>
      </c>
    </row>
    <row r="451" spans="3:3" x14ac:dyDescent="0.25">
      <c r="C451" t="s">
        <v>547</v>
      </c>
    </row>
    <row r="452" spans="3:3" x14ac:dyDescent="0.25">
      <c r="C452" t="s">
        <v>548</v>
      </c>
    </row>
    <row r="453" spans="3:3" x14ac:dyDescent="0.25">
      <c r="C453" t="s">
        <v>549</v>
      </c>
    </row>
    <row r="454" spans="3:3" x14ac:dyDescent="0.25">
      <c r="C454" t="s">
        <v>550</v>
      </c>
    </row>
    <row r="455" spans="3:3" x14ac:dyDescent="0.25">
      <c r="C455" t="s">
        <v>551</v>
      </c>
    </row>
    <row r="456" spans="3:3" x14ac:dyDescent="0.25">
      <c r="C456" t="s">
        <v>552</v>
      </c>
    </row>
    <row r="457" spans="3:3" x14ac:dyDescent="0.25">
      <c r="C457" t="s">
        <v>553</v>
      </c>
    </row>
    <row r="458" spans="3:3" x14ac:dyDescent="0.25">
      <c r="C458" t="s">
        <v>554</v>
      </c>
    </row>
    <row r="459" spans="3:3" x14ac:dyDescent="0.25">
      <c r="C459" t="s">
        <v>555</v>
      </c>
    </row>
    <row r="460" spans="3:3" x14ac:dyDescent="0.25">
      <c r="C460" t="s">
        <v>556</v>
      </c>
    </row>
    <row r="461" spans="3:3" x14ac:dyDescent="0.25">
      <c r="C461" t="s">
        <v>557</v>
      </c>
    </row>
    <row r="462" spans="3:3" x14ac:dyDescent="0.25">
      <c r="C462" t="s">
        <v>558</v>
      </c>
    </row>
    <row r="463" spans="3:3" x14ac:dyDescent="0.25">
      <c r="C463" t="s">
        <v>559</v>
      </c>
    </row>
    <row r="464" spans="3:3" x14ac:dyDescent="0.25">
      <c r="C464" t="s">
        <v>560</v>
      </c>
    </row>
    <row r="465" spans="3:4" x14ac:dyDescent="0.25">
      <c r="C465" t="s">
        <v>561</v>
      </c>
    </row>
    <row r="466" spans="3:4" x14ac:dyDescent="0.25">
      <c r="C466" t="s">
        <v>562</v>
      </c>
    </row>
    <row r="467" spans="3:4" x14ac:dyDescent="0.25">
      <c r="C467" s="12" t="s">
        <v>563</v>
      </c>
      <c r="D467" s="12"/>
    </row>
    <row r="468" spans="3:4" x14ac:dyDescent="0.25">
      <c r="C468" t="s">
        <v>564</v>
      </c>
    </row>
    <row r="469" spans="3:4" x14ac:dyDescent="0.25">
      <c r="C469" t="s">
        <v>565</v>
      </c>
    </row>
    <row r="470" spans="3:4" x14ac:dyDescent="0.25">
      <c r="C470" t="s">
        <v>566</v>
      </c>
    </row>
    <row r="471" spans="3:4" x14ac:dyDescent="0.25">
      <c r="C471" t="s">
        <v>567</v>
      </c>
    </row>
    <row r="472" spans="3:4" x14ac:dyDescent="0.25">
      <c r="C472" t="s">
        <v>568</v>
      </c>
    </row>
    <row r="473" spans="3:4" x14ac:dyDescent="0.25">
      <c r="C473" t="s">
        <v>569</v>
      </c>
    </row>
    <row r="474" spans="3:4" x14ac:dyDescent="0.25">
      <c r="C474" t="s">
        <v>570</v>
      </c>
    </row>
    <row r="475" spans="3:4" x14ac:dyDescent="0.25">
      <c r="C475" t="s">
        <v>571</v>
      </c>
    </row>
    <row r="476" spans="3:4" x14ac:dyDescent="0.25">
      <c r="C476" t="s">
        <v>572</v>
      </c>
    </row>
    <row r="477" spans="3:4" x14ac:dyDescent="0.25">
      <c r="C477" t="s">
        <v>573</v>
      </c>
    </row>
    <row r="478" spans="3:4" x14ac:dyDescent="0.25">
      <c r="C478" t="s">
        <v>574</v>
      </c>
    </row>
    <row r="479" spans="3:4" x14ac:dyDescent="0.25">
      <c r="C479" t="s">
        <v>575</v>
      </c>
    </row>
    <row r="480" spans="3:4" x14ac:dyDescent="0.25">
      <c r="C480" t="s">
        <v>576</v>
      </c>
    </row>
    <row r="481" spans="3:4" x14ac:dyDescent="0.25">
      <c r="C481" t="s">
        <v>577</v>
      </c>
    </row>
    <row r="482" spans="3:4" x14ac:dyDescent="0.25">
      <c r="C482" t="s">
        <v>578</v>
      </c>
    </row>
    <row r="483" spans="3:4" x14ac:dyDescent="0.25">
      <c r="C483" t="s">
        <v>579</v>
      </c>
    </row>
    <row r="484" spans="3:4" x14ac:dyDescent="0.25">
      <c r="C484" t="s">
        <v>580</v>
      </c>
    </row>
    <row r="485" spans="3:4" x14ac:dyDescent="0.25">
      <c r="C485" t="s">
        <v>581</v>
      </c>
    </row>
    <row r="486" spans="3:4" x14ac:dyDescent="0.25">
      <c r="C486" t="s">
        <v>582</v>
      </c>
    </row>
    <row r="487" spans="3:4" x14ac:dyDescent="0.25">
      <c r="C487" t="s">
        <v>583</v>
      </c>
    </row>
    <row r="488" spans="3:4" x14ac:dyDescent="0.25">
      <c r="C488" t="s">
        <v>584</v>
      </c>
    </row>
    <row r="489" spans="3:4" x14ac:dyDescent="0.25">
      <c r="C489" s="12" t="s">
        <v>585</v>
      </c>
      <c r="D489" s="12"/>
    </row>
    <row r="490" spans="3:4" x14ac:dyDescent="0.25">
      <c r="C490" t="s">
        <v>586</v>
      </c>
    </row>
    <row r="491" spans="3:4" x14ac:dyDescent="0.25">
      <c r="C491" t="s">
        <v>587</v>
      </c>
    </row>
    <row r="492" spans="3:4" x14ac:dyDescent="0.25">
      <c r="C492" t="s">
        <v>588</v>
      </c>
    </row>
    <row r="493" spans="3:4" x14ac:dyDescent="0.25">
      <c r="C493" t="s">
        <v>589</v>
      </c>
    </row>
    <row r="494" spans="3:4" x14ac:dyDescent="0.25">
      <c r="C494" t="s">
        <v>590</v>
      </c>
    </row>
    <row r="495" spans="3:4" x14ac:dyDescent="0.25">
      <c r="C495" t="s">
        <v>591</v>
      </c>
    </row>
    <row r="496" spans="3:4" x14ac:dyDescent="0.25">
      <c r="C496" t="s">
        <v>592</v>
      </c>
    </row>
    <row r="497" spans="3:3" x14ac:dyDescent="0.25">
      <c r="C497" t="s">
        <v>593</v>
      </c>
    </row>
    <row r="498" spans="3:3" x14ac:dyDescent="0.25">
      <c r="C498" t="s">
        <v>594</v>
      </c>
    </row>
    <row r="499" spans="3:3" x14ac:dyDescent="0.25">
      <c r="C499" t="s">
        <v>595</v>
      </c>
    </row>
    <row r="500" spans="3:3" x14ac:dyDescent="0.25">
      <c r="C500" t="s">
        <v>596</v>
      </c>
    </row>
    <row r="501" spans="3:3" x14ac:dyDescent="0.25">
      <c r="C501" t="s">
        <v>597</v>
      </c>
    </row>
    <row r="502" spans="3:3" x14ac:dyDescent="0.25">
      <c r="C502" t="s">
        <v>598</v>
      </c>
    </row>
    <row r="503" spans="3:3" x14ac:dyDescent="0.25">
      <c r="C503" t="s">
        <v>599</v>
      </c>
    </row>
    <row r="504" spans="3:3" x14ac:dyDescent="0.25">
      <c r="C504" t="s">
        <v>600</v>
      </c>
    </row>
    <row r="505" spans="3:3" x14ac:dyDescent="0.25">
      <c r="C505" t="s">
        <v>601</v>
      </c>
    </row>
    <row r="506" spans="3:3" x14ac:dyDescent="0.25">
      <c r="C506" t="s">
        <v>602</v>
      </c>
    </row>
    <row r="507" spans="3:3" x14ac:dyDescent="0.25">
      <c r="C507" t="s">
        <v>603</v>
      </c>
    </row>
    <row r="508" spans="3:3" x14ac:dyDescent="0.25">
      <c r="C508" t="s">
        <v>604</v>
      </c>
    </row>
    <row r="509" spans="3:3" x14ac:dyDescent="0.25">
      <c r="C509" t="s">
        <v>605</v>
      </c>
    </row>
    <row r="510" spans="3:3" x14ac:dyDescent="0.25">
      <c r="C510" t="s">
        <v>606</v>
      </c>
    </row>
    <row r="511" spans="3:3" x14ac:dyDescent="0.25">
      <c r="C511" t="s">
        <v>607</v>
      </c>
    </row>
    <row r="512" spans="3:3" x14ac:dyDescent="0.25">
      <c r="C512" t="s">
        <v>608</v>
      </c>
    </row>
    <row r="513" spans="3:3" x14ac:dyDescent="0.25">
      <c r="C513" t="s">
        <v>609</v>
      </c>
    </row>
    <row r="514" spans="3:3" x14ac:dyDescent="0.25">
      <c r="C514" t="s">
        <v>610</v>
      </c>
    </row>
    <row r="515" spans="3:3" x14ac:dyDescent="0.25">
      <c r="C515" t="s">
        <v>611</v>
      </c>
    </row>
    <row r="516" spans="3:3" x14ac:dyDescent="0.25">
      <c r="C516" t="s">
        <v>612</v>
      </c>
    </row>
    <row r="517" spans="3:3" x14ac:dyDescent="0.25">
      <c r="C517" t="s">
        <v>613</v>
      </c>
    </row>
    <row r="518" spans="3:3" x14ac:dyDescent="0.25">
      <c r="C518" t="s">
        <v>614</v>
      </c>
    </row>
    <row r="519" spans="3:3" x14ac:dyDescent="0.25">
      <c r="C519" t="s">
        <v>615</v>
      </c>
    </row>
    <row r="520" spans="3:3" x14ac:dyDescent="0.25">
      <c r="C520" t="s">
        <v>616</v>
      </c>
    </row>
    <row r="521" spans="3:3" x14ac:dyDescent="0.25">
      <c r="C521" t="s">
        <v>617</v>
      </c>
    </row>
    <row r="522" spans="3:3" x14ac:dyDescent="0.25">
      <c r="C522" t="s">
        <v>618</v>
      </c>
    </row>
    <row r="523" spans="3:3" x14ac:dyDescent="0.25">
      <c r="C523" t="s">
        <v>619</v>
      </c>
    </row>
    <row r="524" spans="3:3" x14ac:dyDescent="0.25">
      <c r="C524" t="s">
        <v>620</v>
      </c>
    </row>
    <row r="525" spans="3:3" x14ac:dyDescent="0.25">
      <c r="C525" t="s">
        <v>621</v>
      </c>
    </row>
    <row r="526" spans="3:3" x14ac:dyDescent="0.25">
      <c r="C526" t="s">
        <v>622</v>
      </c>
    </row>
    <row r="527" spans="3:3" x14ac:dyDescent="0.25">
      <c r="C527" t="s">
        <v>623</v>
      </c>
    </row>
    <row r="528" spans="3:3" x14ac:dyDescent="0.25">
      <c r="C528" t="s">
        <v>624</v>
      </c>
    </row>
    <row r="529" spans="3:3" x14ac:dyDescent="0.25">
      <c r="C529" t="s">
        <v>625</v>
      </c>
    </row>
    <row r="530" spans="3:3" x14ac:dyDescent="0.25">
      <c r="C530" t="s">
        <v>626</v>
      </c>
    </row>
    <row r="531" spans="3:3" x14ac:dyDescent="0.25">
      <c r="C531" t="s">
        <v>627</v>
      </c>
    </row>
    <row r="532" spans="3:3" x14ac:dyDescent="0.25">
      <c r="C532" t="s">
        <v>628</v>
      </c>
    </row>
    <row r="533" spans="3:3" x14ac:dyDescent="0.25">
      <c r="C533" t="s">
        <v>629</v>
      </c>
    </row>
    <row r="534" spans="3:3" x14ac:dyDescent="0.25">
      <c r="C534" t="s">
        <v>630</v>
      </c>
    </row>
    <row r="535" spans="3:3" x14ac:dyDescent="0.25">
      <c r="C535" t="s">
        <v>631</v>
      </c>
    </row>
    <row r="536" spans="3:3" x14ac:dyDescent="0.25">
      <c r="C536" t="s">
        <v>632</v>
      </c>
    </row>
    <row r="537" spans="3:3" x14ac:dyDescent="0.25">
      <c r="C537" t="s">
        <v>633</v>
      </c>
    </row>
    <row r="538" spans="3:3" x14ac:dyDescent="0.25">
      <c r="C538" t="s">
        <v>634</v>
      </c>
    </row>
    <row r="539" spans="3:3" x14ac:dyDescent="0.25">
      <c r="C539" t="s">
        <v>635</v>
      </c>
    </row>
    <row r="540" spans="3:3" x14ac:dyDescent="0.25">
      <c r="C540" t="s">
        <v>636</v>
      </c>
    </row>
    <row r="541" spans="3:3" x14ac:dyDescent="0.25">
      <c r="C541" t="s">
        <v>637</v>
      </c>
    </row>
    <row r="542" spans="3:3" x14ac:dyDescent="0.25">
      <c r="C542" t="s">
        <v>638</v>
      </c>
    </row>
    <row r="543" spans="3:3" x14ac:dyDescent="0.25">
      <c r="C543" t="s">
        <v>639</v>
      </c>
    </row>
    <row r="544" spans="3:3" x14ac:dyDescent="0.25">
      <c r="C544" t="s">
        <v>640</v>
      </c>
    </row>
    <row r="545" spans="3:4" x14ac:dyDescent="0.25">
      <c r="C545" t="s">
        <v>641</v>
      </c>
    </row>
    <row r="546" spans="3:4" x14ac:dyDescent="0.25">
      <c r="C546" t="s">
        <v>642</v>
      </c>
    </row>
    <row r="547" spans="3:4" x14ac:dyDescent="0.25">
      <c r="C547" t="s">
        <v>643</v>
      </c>
    </row>
    <row r="548" spans="3:4" x14ac:dyDescent="0.25">
      <c r="C548" t="s">
        <v>644</v>
      </c>
    </row>
    <row r="549" spans="3:4" x14ac:dyDescent="0.25">
      <c r="C549" t="s">
        <v>645</v>
      </c>
    </row>
    <row r="550" spans="3:4" x14ac:dyDescent="0.25">
      <c r="C550" t="s">
        <v>646</v>
      </c>
    </row>
    <row r="551" spans="3:4" x14ac:dyDescent="0.25">
      <c r="C551" t="s">
        <v>647</v>
      </c>
    </row>
    <row r="552" spans="3:4" x14ac:dyDescent="0.25">
      <c r="C552" t="s">
        <v>648</v>
      </c>
    </row>
    <row r="553" spans="3:4" x14ac:dyDescent="0.25">
      <c r="C553" s="12" t="s">
        <v>649</v>
      </c>
      <c r="D553" s="12"/>
    </row>
    <row r="554" spans="3:4" x14ac:dyDescent="0.25">
      <c r="C554" s="12" t="s">
        <v>650</v>
      </c>
      <c r="D554" s="12"/>
    </row>
    <row r="555" spans="3:4" x14ac:dyDescent="0.25">
      <c r="C555" t="s">
        <v>651</v>
      </c>
    </row>
    <row r="556" spans="3:4" x14ac:dyDescent="0.25">
      <c r="C556" t="s">
        <v>652</v>
      </c>
    </row>
    <row r="557" spans="3:4" x14ac:dyDescent="0.25">
      <c r="C557" t="s">
        <v>653</v>
      </c>
    </row>
    <row r="558" spans="3:4" x14ac:dyDescent="0.25">
      <c r="C558" t="s">
        <v>654</v>
      </c>
    </row>
    <row r="559" spans="3:4" x14ac:dyDescent="0.25">
      <c r="C559" t="s">
        <v>655</v>
      </c>
    </row>
    <row r="560" spans="3:4" x14ac:dyDescent="0.25">
      <c r="C560" t="s">
        <v>656</v>
      </c>
    </row>
    <row r="561" spans="3:4" x14ac:dyDescent="0.25">
      <c r="C561" t="s">
        <v>657</v>
      </c>
    </row>
    <row r="562" spans="3:4" x14ac:dyDescent="0.25">
      <c r="C562" s="12" t="s">
        <v>658</v>
      </c>
      <c r="D562" s="12"/>
    </row>
    <row r="563" spans="3:4" x14ac:dyDescent="0.25">
      <c r="C563" t="s">
        <v>659</v>
      </c>
    </row>
    <row r="564" spans="3:4" x14ac:dyDescent="0.25">
      <c r="C564" t="s">
        <v>660</v>
      </c>
    </row>
    <row r="565" spans="3:4" x14ac:dyDescent="0.25">
      <c r="C565" t="s">
        <v>661</v>
      </c>
    </row>
    <row r="566" spans="3:4" x14ac:dyDescent="0.25">
      <c r="C566" t="s">
        <v>662</v>
      </c>
    </row>
    <row r="567" spans="3:4" x14ac:dyDescent="0.25">
      <c r="C567" t="s">
        <v>663</v>
      </c>
    </row>
    <row r="568" spans="3:4" x14ac:dyDescent="0.25">
      <c r="C568" t="s">
        <v>664</v>
      </c>
    </row>
    <row r="569" spans="3:4" x14ac:dyDescent="0.25">
      <c r="C569" t="s">
        <v>665</v>
      </c>
    </row>
    <row r="570" spans="3:4" x14ac:dyDescent="0.25">
      <c r="C570" t="s">
        <v>666</v>
      </c>
    </row>
    <row r="571" spans="3:4" x14ac:dyDescent="0.25">
      <c r="C571" t="s">
        <v>667</v>
      </c>
    </row>
    <row r="572" spans="3:4" x14ac:dyDescent="0.25">
      <c r="C572" t="s">
        <v>668</v>
      </c>
    </row>
    <row r="573" spans="3:4" x14ac:dyDescent="0.25">
      <c r="C573" s="12" t="s">
        <v>669</v>
      </c>
      <c r="D573" s="12"/>
    </row>
    <row r="574" spans="3:4" x14ac:dyDescent="0.25">
      <c r="C574" t="s">
        <v>670</v>
      </c>
    </row>
    <row r="575" spans="3:4" x14ac:dyDescent="0.25">
      <c r="C575" t="s">
        <v>671</v>
      </c>
    </row>
    <row r="576" spans="3:4" x14ac:dyDescent="0.25">
      <c r="C576" t="s">
        <v>672</v>
      </c>
    </row>
    <row r="577" spans="3:3" x14ac:dyDescent="0.25">
      <c r="C577" t="s">
        <v>673</v>
      </c>
    </row>
    <row r="578" spans="3:3" x14ac:dyDescent="0.25">
      <c r="C578" t="s">
        <v>674</v>
      </c>
    </row>
    <row r="579" spans="3:3" x14ac:dyDescent="0.25">
      <c r="C579" t="s">
        <v>675</v>
      </c>
    </row>
    <row r="580" spans="3:3" x14ac:dyDescent="0.25">
      <c r="C580" t="s">
        <v>676</v>
      </c>
    </row>
    <row r="581" spans="3:3" x14ac:dyDescent="0.25">
      <c r="C581" t="s">
        <v>677</v>
      </c>
    </row>
    <row r="582" spans="3:3" x14ac:dyDescent="0.25">
      <c r="C582" t="s">
        <v>678</v>
      </c>
    </row>
    <row r="583" spans="3:3" x14ac:dyDescent="0.25">
      <c r="C583" t="s">
        <v>679</v>
      </c>
    </row>
    <row r="584" spans="3:3" x14ac:dyDescent="0.25">
      <c r="C584" t="s">
        <v>680</v>
      </c>
    </row>
    <row r="585" spans="3:3" x14ac:dyDescent="0.25">
      <c r="C585" t="s">
        <v>681</v>
      </c>
    </row>
    <row r="586" spans="3:3" x14ac:dyDescent="0.25">
      <c r="C586" t="s">
        <v>682</v>
      </c>
    </row>
    <row r="587" spans="3:3" x14ac:dyDescent="0.25">
      <c r="C587" t="s">
        <v>683</v>
      </c>
    </row>
    <row r="588" spans="3:3" x14ac:dyDescent="0.25">
      <c r="C588" t="s">
        <v>684</v>
      </c>
    </row>
    <row r="589" spans="3:3" x14ac:dyDescent="0.25">
      <c r="C589" t="s">
        <v>685</v>
      </c>
    </row>
    <row r="590" spans="3:3" x14ac:dyDescent="0.25">
      <c r="C590" t="s">
        <v>686</v>
      </c>
    </row>
    <row r="591" spans="3:3" x14ac:dyDescent="0.25">
      <c r="C591" t="s">
        <v>687</v>
      </c>
    </row>
    <row r="592" spans="3:3" x14ac:dyDescent="0.25">
      <c r="C592" t="s">
        <v>688</v>
      </c>
    </row>
    <row r="593" spans="3:3" x14ac:dyDescent="0.25">
      <c r="C593" t="s">
        <v>689</v>
      </c>
    </row>
    <row r="594" spans="3:3" x14ac:dyDescent="0.25">
      <c r="C594" t="s">
        <v>690</v>
      </c>
    </row>
    <row r="595" spans="3:3" x14ac:dyDescent="0.25">
      <c r="C595" t="s">
        <v>691</v>
      </c>
    </row>
    <row r="596" spans="3:3" x14ac:dyDescent="0.25">
      <c r="C596" t="s">
        <v>692</v>
      </c>
    </row>
    <row r="597" spans="3:3" x14ac:dyDescent="0.25">
      <c r="C597" t="s">
        <v>693</v>
      </c>
    </row>
    <row r="598" spans="3:3" x14ac:dyDescent="0.25">
      <c r="C598" t="s">
        <v>694</v>
      </c>
    </row>
    <row r="599" spans="3:3" x14ac:dyDescent="0.25">
      <c r="C599" t="s">
        <v>695</v>
      </c>
    </row>
    <row r="600" spans="3:3" x14ac:dyDescent="0.25">
      <c r="C600" t="s">
        <v>696</v>
      </c>
    </row>
    <row r="601" spans="3:3" x14ac:dyDescent="0.25">
      <c r="C601" t="s">
        <v>697</v>
      </c>
    </row>
    <row r="602" spans="3:3" x14ac:dyDescent="0.25">
      <c r="C602" t="s">
        <v>698</v>
      </c>
    </row>
    <row r="603" spans="3:3" x14ac:dyDescent="0.25">
      <c r="C603" t="s">
        <v>699</v>
      </c>
    </row>
    <row r="604" spans="3:3" x14ac:dyDescent="0.25">
      <c r="C604" t="s">
        <v>700</v>
      </c>
    </row>
    <row r="605" spans="3:3" x14ac:dyDescent="0.25">
      <c r="C605" t="s">
        <v>701</v>
      </c>
    </row>
    <row r="606" spans="3:3" x14ac:dyDescent="0.25">
      <c r="C606" t="s">
        <v>702</v>
      </c>
    </row>
    <row r="607" spans="3:3" x14ac:dyDescent="0.25">
      <c r="C607" t="s">
        <v>703</v>
      </c>
    </row>
    <row r="608" spans="3:3" x14ac:dyDescent="0.25">
      <c r="C608" t="s">
        <v>704</v>
      </c>
    </row>
    <row r="609" spans="3:3" x14ac:dyDescent="0.25">
      <c r="C609" t="s">
        <v>705</v>
      </c>
    </row>
    <row r="610" spans="3:3" x14ac:dyDescent="0.25">
      <c r="C610" t="s">
        <v>706</v>
      </c>
    </row>
    <row r="611" spans="3:3" x14ac:dyDescent="0.25">
      <c r="C611" t="s">
        <v>707</v>
      </c>
    </row>
    <row r="612" spans="3:3" x14ac:dyDescent="0.25">
      <c r="C612" t="s">
        <v>708</v>
      </c>
    </row>
    <row r="613" spans="3:3" x14ac:dyDescent="0.25">
      <c r="C613" t="s">
        <v>709</v>
      </c>
    </row>
    <row r="614" spans="3:3" x14ac:dyDescent="0.25">
      <c r="C614" t="s">
        <v>710</v>
      </c>
    </row>
    <row r="615" spans="3:3" x14ac:dyDescent="0.25">
      <c r="C615" t="s">
        <v>711</v>
      </c>
    </row>
    <row r="616" spans="3:3" x14ac:dyDescent="0.25">
      <c r="C616" t="s">
        <v>712</v>
      </c>
    </row>
    <row r="617" spans="3:3" x14ac:dyDescent="0.25">
      <c r="C617" t="s">
        <v>713</v>
      </c>
    </row>
    <row r="618" spans="3:3" x14ac:dyDescent="0.25">
      <c r="C618" t="s">
        <v>714</v>
      </c>
    </row>
    <row r="619" spans="3:3" x14ac:dyDescent="0.25">
      <c r="C619" t="s">
        <v>715</v>
      </c>
    </row>
    <row r="620" spans="3:3" x14ac:dyDescent="0.25">
      <c r="C620" t="s">
        <v>716</v>
      </c>
    </row>
    <row r="621" spans="3:3" x14ac:dyDescent="0.25">
      <c r="C621" t="s">
        <v>717</v>
      </c>
    </row>
    <row r="622" spans="3:3" x14ac:dyDescent="0.25">
      <c r="C622" t="s">
        <v>718</v>
      </c>
    </row>
    <row r="623" spans="3:3" x14ac:dyDescent="0.25">
      <c r="C623" t="s">
        <v>719</v>
      </c>
    </row>
    <row r="624" spans="3:3" x14ac:dyDescent="0.25">
      <c r="C624" t="s">
        <v>720</v>
      </c>
    </row>
    <row r="625" spans="3:3" x14ac:dyDescent="0.25">
      <c r="C625" t="s">
        <v>721</v>
      </c>
    </row>
    <row r="626" spans="3:3" x14ac:dyDescent="0.25">
      <c r="C626" t="s">
        <v>722</v>
      </c>
    </row>
    <row r="627" spans="3:3" x14ac:dyDescent="0.25">
      <c r="C627" t="s">
        <v>723</v>
      </c>
    </row>
    <row r="628" spans="3:3" x14ac:dyDescent="0.25">
      <c r="C628" t="s">
        <v>724</v>
      </c>
    </row>
    <row r="629" spans="3:3" x14ac:dyDescent="0.25">
      <c r="C629" t="s">
        <v>725</v>
      </c>
    </row>
    <row r="630" spans="3:3" x14ac:dyDescent="0.25">
      <c r="C630" t="s">
        <v>726</v>
      </c>
    </row>
    <row r="631" spans="3:3" x14ac:dyDescent="0.25">
      <c r="C631" t="s">
        <v>727</v>
      </c>
    </row>
    <row r="632" spans="3:3" x14ac:dyDescent="0.25">
      <c r="C632" t="s">
        <v>728</v>
      </c>
    </row>
    <row r="633" spans="3:3" x14ac:dyDescent="0.25">
      <c r="C633" t="s">
        <v>729</v>
      </c>
    </row>
    <row r="634" spans="3:3" x14ac:dyDescent="0.25">
      <c r="C634" t="s">
        <v>730</v>
      </c>
    </row>
    <row r="635" spans="3:3" x14ac:dyDescent="0.25">
      <c r="C635" t="s">
        <v>731</v>
      </c>
    </row>
    <row r="636" spans="3:3" x14ac:dyDescent="0.25">
      <c r="C636" t="s">
        <v>732</v>
      </c>
    </row>
    <row r="637" spans="3:3" x14ac:dyDescent="0.25">
      <c r="C637" t="s">
        <v>733</v>
      </c>
    </row>
    <row r="638" spans="3:3" x14ac:dyDescent="0.25">
      <c r="C638" t="s">
        <v>734</v>
      </c>
    </row>
    <row r="639" spans="3:3" x14ac:dyDescent="0.25">
      <c r="C639" t="s">
        <v>735</v>
      </c>
    </row>
    <row r="640" spans="3:3" x14ac:dyDescent="0.25">
      <c r="C640" t="s">
        <v>736</v>
      </c>
    </row>
    <row r="641" spans="3:3" x14ac:dyDescent="0.25">
      <c r="C641" t="s">
        <v>737</v>
      </c>
    </row>
    <row r="642" spans="3:3" x14ac:dyDescent="0.25">
      <c r="C642" t="s">
        <v>738</v>
      </c>
    </row>
    <row r="643" spans="3:3" x14ac:dyDescent="0.25">
      <c r="C643" t="s">
        <v>739</v>
      </c>
    </row>
    <row r="644" spans="3:3" x14ac:dyDescent="0.25">
      <c r="C644" t="s">
        <v>740</v>
      </c>
    </row>
    <row r="645" spans="3:3" x14ac:dyDescent="0.25">
      <c r="C645" t="s">
        <v>741</v>
      </c>
    </row>
    <row r="646" spans="3:3" x14ac:dyDescent="0.25">
      <c r="C646" t="s">
        <v>742</v>
      </c>
    </row>
    <row r="647" spans="3:3" x14ac:dyDescent="0.25">
      <c r="C647" t="s">
        <v>743</v>
      </c>
    </row>
    <row r="648" spans="3:3" x14ac:dyDescent="0.25">
      <c r="C648" t="s">
        <v>744</v>
      </c>
    </row>
    <row r="649" spans="3:3" x14ac:dyDescent="0.25">
      <c r="C649" t="s">
        <v>745</v>
      </c>
    </row>
    <row r="650" spans="3:3" x14ac:dyDescent="0.25">
      <c r="C650" t="s">
        <v>746</v>
      </c>
    </row>
    <row r="651" spans="3:3" x14ac:dyDescent="0.25">
      <c r="C651" t="s">
        <v>747</v>
      </c>
    </row>
    <row r="652" spans="3:3" x14ac:dyDescent="0.25">
      <c r="C652" t="s">
        <v>748</v>
      </c>
    </row>
    <row r="653" spans="3:3" x14ac:dyDescent="0.25">
      <c r="C653" t="s">
        <v>749</v>
      </c>
    </row>
    <row r="654" spans="3:3" x14ac:dyDescent="0.25">
      <c r="C654" t="s">
        <v>750</v>
      </c>
    </row>
    <row r="655" spans="3:3" x14ac:dyDescent="0.25">
      <c r="C655" t="s">
        <v>751</v>
      </c>
    </row>
    <row r="656" spans="3:3" x14ac:dyDescent="0.25">
      <c r="C656" t="s">
        <v>752</v>
      </c>
    </row>
    <row r="657" spans="3:3" x14ac:dyDescent="0.25">
      <c r="C657" t="s">
        <v>753</v>
      </c>
    </row>
    <row r="658" spans="3:3" x14ac:dyDescent="0.25">
      <c r="C658" t="s">
        <v>754</v>
      </c>
    </row>
    <row r="659" spans="3:3" x14ac:dyDescent="0.25">
      <c r="C659" t="s">
        <v>755</v>
      </c>
    </row>
    <row r="660" spans="3:3" x14ac:dyDescent="0.25">
      <c r="C660" t="s">
        <v>756</v>
      </c>
    </row>
    <row r="661" spans="3:3" x14ac:dyDescent="0.25">
      <c r="C661" t="s">
        <v>757</v>
      </c>
    </row>
    <row r="662" spans="3:3" x14ac:dyDescent="0.25">
      <c r="C662" t="s">
        <v>758</v>
      </c>
    </row>
    <row r="663" spans="3:3" x14ac:dyDescent="0.25">
      <c r="C663" t="s">
        <v>759</v>
      </c>
    </row>
    <row r="664" spans="3:3" x14ac:dyDescent="0.25">
      <c r="C664" t="s">
        <v>760</v>
      </c>
    </row>
    <row r="665" spans="3:3" x14ac:dyDescent="0.25">
      <c r="C665" t="s">
        <v>761</v>
      </c>
    </row>
    <row r="666" spans="3:3" x14ac:dyDescent="0.25">
      <c r="C666" t="s">
        <v>762</v>
      </c>
    </row>
    <row r="667" spans="3:3" x14ac:dyDescent="0.25">
      <c r="C667" t="s">
        <v>763</v>
      </c>
    </row>
    <row r="668" spans="3:3" x14ac:dyDescent="0.25">
      <c r="C668" t="s">
        <v>764</v>
      </c>
    </row>
    <row r="669" spans="3:3" x14ac:dyDescent="0.25">
      <c r="C669" t="s">
        <v>765</v>
      </c>
    </row>
    <row r="670" spans="3:3" x14ac:dyDescent="0.25">
      <c r="C670" t="s">
        <v>766</v>
      </c>
    </row>
    <row r="671" spans="3:3" x14ac:dyDescent="0.25">
      <c r="C671" t="s">
        <v>767</v>
      </c>
    </row>
    <row r="672" spans="3:3" x14ac:dyDescent="0.25">
      <c r="C672" t="s">
        <v>768</v>
      </c>
    </row>
    <row r="673" spans="3:3" x14ac:dyDescent="0.25">
      <c r="C673" t="s">
        <v>769</v>
      </c>
    </row>
    <row r="674" spans="3:3" x14ac:dyDescent="0.25">
      <c r="C674" t="s">
        <v>770</v>
      </c>
    </row>
    <row r="675" spans="3:3" x14ac:dyDescent="0.25">
      <c r="C675" t="s">
        <v>771</v>
      </c>
    </row>
    <row r="676" spans="3:3" x14ac:dyDescent="0.25">
      <c r="C676" t="s">
        <v>772</v>
      </c>
    </row>
    <row r="677" spans="3:3" x14ac:dyDescent="0.25">
      <c r="C677" t="s">
        <v>773</v>
      </c>
    </row>
    <row r="678" spans="3:3" x14ac:dyDescent="0.25">
      <c r="C678" t="s">
        <v>774</v>
      </c>
    </row>
    <row r="679" spans="3:3" x14ac:dyDescent="0.25">
      <c r="C679" t="s">
        <v>775</v>
      </c>
    </row>
    <row r="680" spans="3:3" x14ac:dyDescent="0.25">
      <c r="C680" t="s">
        <v>776</v>
      </c>
    </row>
    <row r="681" spans="3:3" x14ac:dyDescent="0.25">
      <c r="C681" t="s">
        <v>777</v>
      </c>
    </row>
    <row r="682" spans="3:3" x14ac:dyDescent="0.25">
      <c r="C682" t="s">
        <v>778</v>
      </c>
    </row>
    <row r="683" spans="3:3" x14ac:dyDescent="0.25">
      <c r="C683" t="s">
        <v>779</v>
      </c>
    </row>
    <row r="684" spans="3:3" x14ac:dyDescent="0.25">
      <c r="C684" t="s">
        <v>780</v>
      </c>
    </row>
    <row r="685" spans="3:3" x14ac:dyDescent="0.25">
      <c r="C685" t="s">
        <v>781</v>
      </c>
    </row>
    <row r="686" spans="3:3" x14ac:dyDescent="0.25">
      <c r="C686" t="s">
        <v>782</v>
      </c>
    </row>
    <row r="687" spans="3:3" x14ac:dyDescent="0.25">
      <c r="C687" t="s">
        <v>783</v>
      </c>
    </row>
    <row r="688" spans="3:3" x14ac:dyDescent="0.25">
      <c r="C688" t="s">
        <v>784</v>
      </c>
    </row>
    <row r="689" spans="3:3" x14ac:dyDescent="0.25">
      <c r="C689" t="s">
        <v>785</v>
      </c>
    </row>
    <row r="690" spans="3:3" x14ac:dyDescent="0.25">
      <c r="C690" t="s">
        <v>786</v>
      </c>
    </row>
    <row r="691" spans="3:3" x14ac:dyDescent="0.25">
      <c r="C691" t="s">
        <v>787</v>
      </c>
    </row>
    <row r="692" spans="3:3" x14ac:dyDescent="0.25">
      <c r="C692" t="s">
        <v>788</v>
      </c>
    </row>
    <row r="693" spans="3:3" x14ac:dyDescent="0.25">
      <c r="C693" t="s">
        <v>789</v>
      </c>
    </row>
    <row r="694" spans="3:3" x14ac:dyDescent="0.25">
      <c r="C694" t="s">
        <v>790</v>
      </c>
    </row>
    <row r="695" spans="3:3" x14ac:dyDescent="0.25">
      <c r="C695" t="s">
        <v>791</v>
      </c>
    </row>
    <row r="696" spans="3:3" x14ac:dyDescent="0.25">
      <c r="C696" t="s">
        <v>792</v>
      </c>
    </row>
    <row r="697" spans="3:3" x14ac:dyDescent="0.25">
      <c r="C697" t="s">
        <v>793</v>
      </c>
    </row>
    <row r="698" spans="3:3" x14ac:dyDescent="0.25">
      <c r="C698" t="s">
        <v>794</v>
      </c>
    </row>
    <row r="699" spans="3:3" x14ac:dyDescent="0.25">
      <c r="C699" t="s">
        <v>795</v>
      </c>
    </row>
    <row r="700" spans="3:3" x14ac:dyDescent="0.25">
      <c r="C700" t="s">
        <v>796</v>
      </c>
    </row>
    <row r="701" spans="3:3" x14ac:dyDescent="0.25">
      <c r="C701" t="s">
        <v>797</v>
      </c>
    </row>
    <row r="702" spans="3:3" x14ac:dyDescent="0.25">
      <c r="C702" t="s">
        <v>798</v>
      </c>
    </row>
    <row r="703" spans="3:3" x14ac:dyDescent="0.25">
      <c r="C703" t="s">
        <v>799</v>
      </c>
    </row>
    <row r="704" spans="3:3" x14ac:dyDescent="0.25">
      <c r="C704" t="s">
        <v>800</v>
      </c>
    </row>
    <row r="705" spans="3:3" x14ac:dyDescent="0.25">
      <c r="C705" t="s">
        <v>801</v>
      </c>
    </row>
    <row r="706" spans="3:3" x14ac:dyDescent="0.25">
      <c r="C706" t="s">
        <v>802</v>
      </c>
    </row>
    <row r="707" spans="3:3" x14ac:dyDescent="0.25">
      <c r="C707" t="s">
        <v>803</v>
      </c>
    </row>
    <row r="708" spans="3:3" x14ac:dyDescent="0.25">
      <c r="C708" t="s">
        <v>804</v>
      </c>
    </row>
    <row r="709" spans="3:3" x14ac:dyDescent="0.25">
      <c r="C709" t="s">
        <v>805</v>
      </c>
    </row>
    <row r="710" spans="3:3" x14ac:dyDescent="0.25">
      <c r="C710" t="s">
        <v>806</v>
      </c>
    </row>
    <row r="711" spans="3:3" x14ac:dyDescent="0.25">
      <c r="C711" t="s">
        <v>807</v>
      </c>
    </row>
    <row r="712" spans="3:3" x14ac:dyDescent="0.25">
      <c r="C712" t="s">
        <v>808</v>
      </c>
    </row>
    <row r="713" spans="3:3" x14ac:dyDescent="0.25">
      <c r="C713" t="s">
        <v>809</v>
      </c>
    </row>
    <row r="714" spans="3:3" x14ac:dyDescent="0.25">
      <c r="C714" t="s">
        <v>810</v>
      </c>
    </row>
    <row r="715" spans="3:3" x14ac:dyDescent="0.25">
      <c r="C715" t="s">
        <v>811</v>
      </c>
    </row>
    <row r="716" spans="3:3" x14ac:dyDescent="0.25">
      <c r="C716" t="s">
        <v>812</v>
      </c>
    </row>
    <row r="717" spans="3:3" x14ac:dyDescent="0.25">
      <c r="C717" t="s">
        <v>813</v>
      </c>
    </row>
    <row r="718" spans="3:3" x14ac:dyDescent="0.25">
      <c r="C718" t="s">
        <v>814</v>
      </c>
    </row>
    <row r="719" spans="3:3" x14ac:dyDescent="0.25">
      <c r="C719" t="s">
        <v>815</v>
      </c>
    </row>
    <row r="720" spans="3:3" x14ac:dyDescent="0.25">
      <c r="C720" t="s">
        <v>816</v>
      </c>
    </row>
    <row r="721" spans="3:4" x14ac:dyDescent="0.25">
      <c r="C721" t="s">
        <v>817</v>
      </c>
    </row>
    <row r="722" spans="3:4" x14ac:dyDescent="0.25">
      <c r="C722" t="s">
        <v>818</v>
      </c>
    </row>
    <row r="723" spans="3:4" x14ac:dyDescent="0.25">
      <c r="C723" t="s">
        <v>819</v>
      </c>
    </row>
    <row r="724" spans="3:4" x14ac:dyDescent="0.25">
      <c r="C724" t="s">
        <v>820</v>
      </c>
    </row>
    <row r="725" spans="3:4" x14ac:dyDescent="0.25">
      <c r="C725" t="s">
        <v>821</v>
      </c>
    </row>
    <row r="726" spans="3:4" x14ac:dyDescent="0.25">
      <c r="C726" t="s">
        <v>822</v>
      </c>
    </row>
    <row r="727" spans="3:4" x14ac:dyDescent="0.25">
      <c r="C727" t="s">
        <v>823</v>
      </c>
    </row>
    <row r="728" spans="3:4" x14ac:dyDescent="0.25">
      <c r="C728" t="s">
        <v>824</v>
      </c>
    </row>
    <row r="729" spans="3:4" x14ac:dyDescent="0.25">
      <c r="C729" t="s">
        <v>825</v>
      </c>
    </row>
    <row r="730" spans="3:4" x14ac:dyDescent="0.25">
      <c r="C730" t="s">
        <v>826</v>
      </c>
    </row>
    <row r="731" spans="3:4" x14ac:dyDescent="0.25">
      <c r="C731" t="s">
        <v>827</v>
      </c>
    </row>
    <row r="732" spans="3:4" x14ac:dyDescent="0.25">
      <c r="C732" t="s">
        <v>828</v>
      </c>
    </row>
    <row r="733" spans="3:4" x14ac:dyDescent="0.25">
      <c r="C733" t="s">
        <v>829</v>
      </c>
    </row>
    <row r="734" spans="3:4" x14ac:dyDescent="0.25">
      <c r="C734" t="s">
        <v>830</v>
      </c>
    </row>
    <row r="735" spans="3:4" x14ac:dyDescent="0.25">
      <c r="C735" s="12" t="s">
        <v>831</v>
      </c>
      <c r="D735" s="12"/>
    </row>
    <row r="736" spans="3:4" x14ac:dyDescent="0.25">
      <c r="C736" t="s">
        <v>832</v>
      </c>
    </row>
    <row r="737" spans="3:4" x14ac:dyDescent="0.25">
      <c r="C737" t="s">
        <v>833</v>
      </c>
    </row>
    <row r="738" spans="3:4" x14ac:dyDescent="0.25">
      <c r="C738" t="s">
        <v>834</v>
      </c>
    </row>
    <row r="739" spans="3:4" x14ac:dyDescent="0.25">
      <c r="C739" t="s">
        <v>835</v>
      </c>
    </row>
    <row r="740" spans="3:4" x14ac:dyDescent="0.25">
      <c r="C740" t="s">
        <v>836</v>
      </c>
    </row>
    <row r="741" spans="3:4" x14ac:dyDescent="0.25">
      <c r="C741" t="s">
        <v>837</v>
      </c>
    </row>
    <row r="742" spans="3:4" x14ac:dyDescent="0.25">
      <c r="C742" t="s">
        <v>838</v>
      </c>
    </row>
    <row r="743" spans="3:4" x14ac:dyDescent="0.25">
      <c r="C743" s="12" t="s">
        <v>1761</v>
      </c>
      <c r="D743" s="12"/>
    </row>
    <row r="744" spans="3:4" x14ac:dyDescent="0.25">
      <c r="C744" t="s">
        <v>839</v>
      </c>
    </row>
    <row r="745" spans="3:4" x14ac:dyDescent="0.25">
      <c r="C745" t="s">
        <v>840</v>
      </c>
    </row>
    <row r="746" spans="3:4" x14ac:dyDescent="0.25">
      <c r="C746" t="s">
        <v>841</v>
      </c>
    </row>
    <row r="747" spans="3:4" x14ac:dyDescent="0.25">
      <c r="C747" s="12" t="s">
        <v>842</v>
      </c>
      <c r="D747" s="12"/>
    </row>
    <row r="748" spans="3:4" x14ac:dyDescent="0.25">
      <c r="C748" t="s">
        <v>843</v>
      </c>
    </row>
    <row r="749" spans="3:4" x14ac:dyDescent="0.25">
      <c r="C749" t="s">
        <v>844</v>
      </c>
    </row>
    <row r="750" spans="3:4" x14ac:dyDescent="0.25">
      <c r="C750" t="s">
        <v>845</v>
      </c>
    </row>
    <row r="751" spans="3:4" x14ac:dyDescent="0.25">
      <c r="C751" t="s">
        <v>846</v>
      </c>
    </row>
    <row r="752" spans="3:4" x14ac:dyDescent="0.25">
      <c r="C752" t="s">
        <v>847</v>
      </c>
    </row>
    <row r="753" spans="3:3" x14ac:dyDescent="0.25">
      <c r="C753" t="s">
        <v>848</v>
      </c>
    </row>
    <row r="754" spans="3:3" x14ac:dyDescent="0.25">
      <c r="C754" t="s">
        <v>849</v>
      </c>
    </row>
    <row r="755" spans="3:3" x14ac:dyDescent="0.25">
      <c r="C755" t="s">
        <v>850</v>
      </c>
    </row>
    <row r="756" spans="3:3" x14ac:dyDescent="0.25">
      <c r="C756" t="s">
        <v>851</v>
      </c>
    </row>
    <row r="757" spans="3:3" x14ac:dyDescent="0.25">
      <c r="C757" t="s">
        <v>852</v>
      </c>
    </row>
    <row r="758" spans="3:3" x14ac:dyDescent="0.25">
      <c r="C758" t="s">
        <v>853</v>
      </c>
    </row>
    <row r="759" spans="3:3" x14ac:dyDescent="0.25">
      <c r="C759" t="s">
        <v>854</v>
      </c>
    </row>
    <row r="760" spans="3:3" x14ac:dyDescent="0.25">
      <c r="C760" t="s">
        <v>855</v>
      </c>
    </row>
    <row r="761" spans="3:3" x14ac:dyDescent="0.25">
      <c r="C761" t="s">
        <v>856</v>
      </c>
    </row>
    <row r="762" spans="3:3" x14ac:dyDescent="0.25">
      <c r="C762" t="s">
        <v>857</v>
      </c>
    </row>
    <row r="763" spans="3:3" x14ac:dyDescent="0.25">
      <c r="C763" t="s">
        <v>858</v>
      </c>
    </row>
    <row r="764" spans="3:3" x14ac:dyDescent="0.25">
      <c r="C764" t="s">
        <v>859</v>
      </c>
    </row>
    <row r="765" spans="3:3" x14ac:dyDescent="0.25">
      <c r="C765" t="s">
        <v>860</v>
      </c>
    </row>
    <row r="766" spans="3:3" x14ac:dyDescent="0.25">
      <c r="C766" t="s">
        <v>861</v>
      </c>
    </row>
    <row r="767" spans="3:3" x14ac:dyDescent="0.25">
      <c r="C767" t="s">
        <v>862</v>
      </c>
    </row>
    <row r="768" spans="3:3" x14ac:dyDescent="0.25">
      <c r="C768" t="s">
        <v>863</v>
      </c>
    </row>
    <row r="769" spans="3:3" x14ac:dyDescent="0.25">
      <c r="C769" t="s">
        <v>864</v>
      </c>
    </row>
    <row r="770" spans="3:3" x14ac:dyDescent="0.25">
      <c r="C770" t="s">
        <v>865</v>
      </c>
    </row>
    <row r="771" spans="3:3" x14ac:dyDescent="0.25">
      <c r="C771" t="s">
        <v>866</v>
      </c>
    </row>
    <row r="772" spans="3:3" x14ac:dyDescent="0.25">
      <c r="C772" t="s">
        <v>867</v>
      </c>
    </row>
    <row r="773" spans="3:3" x14ac:dyDescent="0.25">
      <c r="C773" t="s">
        <v>868</v>
      </c>
    </row>
    <row r="774" spans="3:3" x14ac:dyDescent="0.25">
      <c r="C774" t="s">
        <v>869</v>
      </c>
    </row>
    <row r="775" spans="3:3" x14ac:dyDescent="0.25">
      <c r="C775" t="s">
        <v>870</v>
      </c>
    </row>
    <row r="776" spans="3:3" x14ac:dyDescent="0.25">
      <c r="C776" t="s">
        <v>871</v>
      </c>
    </row>
    <row r="777" spans="3:3" x14ac:dyDescent="0.25">
      <c r="C777" t="s">
        <v>872</v>
      </c>
    </row>
    <row r="778" spans="3:3" x14ac:dyDescent="0.25">
      <c r="C778" t="s">
        <v>873</v>
      </c>
    </row>
    <row r="779" spans="3:3" x14ac:dyDescent="0.25">
      <c r="C779" t="s">
        <v>874</v>
      </c>
    </row>
    <row r="780" spans="3:3" x14ac:dyDescent="0.25">
      <c r="C780" t="s">
        <v>875</v>
      </c>
    </row>
    <row r="781" spans="3:3" x14ac:dyDescent="0.25">
      <c r="C781" t="s">
        <v>876</v>
      </c>
    </row>
    <row r="782" spans="3:3" x14ac:dyDescent="0.25">
      <c r="C782" t="s">
        <v>877</v>
      </c>
    </row>
    <row r="783" spans="3:3" x14ac:dyDescent="0.25">
      <c r="C783" t="s">
        <v>878</v>
      </c>
    </row>
    <row r="784" spans="3:3" x14ac:dyDescent="0.25">
      <c r="C784" t="s">
        <v>879</v>
      </c>
    </row>
    <row r="785" spans="3:3" x14ac:dyDescent="0.25">
      <c r="C785" t="s">
        <v>880</v>
      </c>
    </row>
    <row r="786" spans="3:3" x14ac:dyDescent="0.25">
      <c r="C786" t="s">
        <v>881</v>
      </c>
    </row>
    <row r="787" spans="3:3" x14ac:dyDescent="0.25">
      <c r="C787" t="s">
        <v>882</v>
      </c>
    </row>
    <row r="788" spans="3:3" x14ac:dyDescent="0.25">
      <c r="C788" t="s">
        <v>883</v>
      </c>
    </row>
    <row r="789" spans="3:3" x14ac:dyDescent="0.25">
      <c r="C789" t="s">
        <v>884</v>
      </c>
    </row>
    <row r="790" spans="3:3" x14ac:dyDescent="0.25">
      <c r="C790" t="s">
        <v>885</v>
      </c>
    </row>
    <row r="791" spans="3:3" x14ac:dyDescent="0.25">
      <c r="C791" t="s">
        <v>886</v>
      </c>
    </row>
    <row r="792" spans="3:3" x14ac:dyDescent="0.25">
      <c r="C792" t="s">
        <v>887</v>
      </c>
    </row>
    <row r="793" spans="3:3" x14ac:dyDescent="0.25">
      <c r="C793" t="s">
        <v>888</v>
      </c>
    </row>
    <row r="794" spans="3:3" x14ac:dyDescent="0.25">
      <c r="C794" t="s">
        <v>889</v>
      </c>
    </row>
    <row r="795" spans="3:3" x14ac:dyDescent="0.25">
      <c r="C795" t="s">
        <v>890</v>
      </c>
    </row>
    <row r="796" spans="3:3" x14ac:dyDescent="0.25">
      <c r="C796" t="s">
        <v>891</v>
      </c>
    </row>
    <row r="797" spans="3:3" x14ac:dyDescent="0.25">
      <c r="C797" t="s">
        <v>892</v>
      </c>
    </row>
    <row r="798" spans="3:3" x14ac:dyDescent="0.25">
      <c r="C798" t="s">
        <v>893</v>
      </c>
    </row>
    <row r="799" spans="3:3" x14ac:dyDescent="0.25">
      <c r="C799" t="s">
        <v>894</v>
      </c>
    </row>
    <row r="800" spans="3:3" x14ac:dyDescent="0.25">
      <c r="C800" t="s">
        <v>895</v>
      </c>
    </row>
    <row r="801" spans="3:3" x14ac:dyDescent="0.25">
      <c r="C801" t="s">
        <v>896</v>
      </c>
    </row>
    <row r="802" spans="3:3" x14ac:dyDescent="0.25">
      <c r="C802" t="s">
        <v>897</v>
      </c>
    </row>
    <row r="803" spans="3:3" x14ac:dyDescent="0.25">
      <c r="C803" t="s">
        <v>898</v>
      </c>
    </row>
    <row r="804" spans="3:3" x14ac:dyDescent="0.25">
      <c r="C804" t="s">
        <v>899</v>
      </c>
    </row>
    <row r="805" spans="3:3" x14ac:dyDescent="0.25">
      <c r="C805" t="s">
        <v>900</v>
      </c>
    </row>
    <row r="806" spans="3:3" x14ac:dyDescent="0.25">
      <c r="C806" t="s">
        <v>901</v>
      </c>
    </row>
    <row r="807" spans="3:3" x14ac:dyDescent="0.25">
      <c r="C807" t="s">
        <v>902</v>
      </c>
    </row>
    <row r="808" spans="3:3" x14ac:dyDescent="0.25">
      <c r="C808" t="s">
        <v>903</v>
      </c>
    </row>
    <row r="809" spans="3:3" x14ac:dyDescent="0.25">
      <c r="C809" t="s">
        <v>904</v>
      </c>
    </row>
    <row r="810" spans="3:3" x14ac:dyDescent="0.25">
      <c r="C810" t="s">
        <v>905</v>
      </c>
    </row>
    <row r="811" spans="3:3" x14ac:dyDescent="0.25">
      <c r="C811" t="s">
        <v>906</v>
      </c>
    </row>
    <row r="812" spans="3:3" x14ac:dyDescent="0.25">
      <c r="C812" t="s">
        <v>907</v>
      </c>
    </row>
    <row r="813" spans="3:3" x14ac:dyDescent="0.25">
      <c r="C813" t="s">
        <v>908</v>
      </c>
    </row>
    <row r="814" spans="3:3" x14ac:dyDescent="0.25">
      <c r="C814" t="s">
        <v>909</v>
      </c>
    </row>
    <row r="815" spans="3:3" x14ac:dyDescent="0.25">
      <c r="C815" t="s">
        <v>910</v>
      </c>
    </row>
    <row r="816" spans="3:3" x14ac:dyDescent="0.25">
      <c r="C816" t="s">
        <v>911</v>
      </c>
    </row>
    <row r="817" spans="3:3" x14ac:dyDescent="0.25">
      <c r="C817" t="s">
        <v>912</v>
      </c>
    </row>
    <row r="818" spans="3:3" x14ac:dyDescent="0.25">
      <c r="C818" t="s">
        <v>913</v>
      </c>
    </row>
    <row r="819" spans="3:3" x14ac:dyDescent="0.25">
      <c r="C819" t="s">
        <v>914</v>
      </c>
    </row>
    <row r="820" spans="3:3" x14ac:dyDescent="0.25">
      <c r="C820" t="s">
        <v>915</v>
      </c>
    </row>
    <row r="821" spans="3:3" x14ac:dyDescent="0.25">
      <c r="C821" t="s">
        <v>916</v>
      </c>
    </row>
    <row r="822" spans="3:3" x14ac:dyDescent="0.25">
      <c r="C822" t="s">
        <v>917</v>
      </c>
    </row>
    <row r="823" spans="3:3" x14ac:dyDescent="0.25">
      <c r="C823" t="s">
        <v>918</v>
      </c>
    </row>
    <row r="824" spans="3:3" x14ac:dyDescent="0.25">
      <c r="C824" t="s">
        <v>919</v>
      </c>
    </row>
    <row r="825" spans="3:3" x14ac:dyDescent="0.25">
      <c r="C825" t="s">
        <v>920</v>
      </c>
    </row>
    <row r="826" spans="3:3" x14ac:dyDescent="0.25">
      <c r="C826" t="s">
        <v>921</v>
      </c>
    </row>
    <row r="827" spans="3:3" x14ac:dyDescent="0.25">
      <c r="C827" t="s">
        <v>922</v>
      </c>
    </row>
    <row r="828" spans="3:3" x14ac:dyDescent="0.25">
      <c r="C828" t="s">
        <v>923</v>
      </c>
    </row>
    <row r="829" spans="3:3" x14ac:dyDescent="0.25">
      <c r="C829" t="s">
        <v>924</v>
      </c>
    </row>
    <row r="830" spans="3:3" x14ac:dyDescent="0.25">
      <c r="C830" t="s">
        <v>925</v>
      </c>
    </row>
    <row r="831" spans="3:3" x14ac:dyDescent="0.25">
      <c r="C831" t="s">
        <v>926</v>
      </c>
    </row>
    <row r="832" spans="3:3" x14ac:dyDescent="0.25">
      <c r="C832" t="s">
        <v>927</v>
      </c>
    </row>
    <row r="833" spans="3:3" x14ac:dyDescent="0.25">
      <c r="C833" t="s">
        <v>928</v>
      </c>
    </row>
    <row r="834" spans="3:3" x14ac:dyDescent="0.25">
      <c r="C834" t="s">
        <v>929</v>
      </c>
    </row>
    <row r="835" spans="3:3" x14ac:dyDescent="0.25">
      <c r="C835" t="s">
        <v>930</v>
      </c>
    </row>
    <row r="836" spans="3:3" x14ac:dyDescent="0.25">
      <c r="C836" t="s">
        <v>931</v>
      </c>
    </row>
    <row r="837" spans="3:3" x14ac:dyDescent="0.25">
      <c r="C837" t="s">
        <v>932</v>
      </c>
    </row>
    <row r="838" spans="3:3" x14ac:dyDescent="0.25">
      <c r="C838" t="s">
        <v>933</v>
      </c>
    </row>
    <row r="839" spans="3:3" x14ac:dyDescent="0.25">
      <c r="C839" t="s">
        <v>934</v>
      </c>
    </row>
    <row r="840" spans="3:3" x14ac:dyDescent="0.25">
      <c r="C840" t="s">
        <v>935</v>
      </c>
    </row>
    <row r="841" spans="3:3" x14ac:dyDescent="0.25">
      <c r="C841" t="s">
        <v>936</v>
      </c>
    </row>
    <row r="842" spans="3:3" x14ac:dyDescent="0.25">
      <c r="C842" t="s">
        <v>937</v>
      </c>
    </row>
    <row r="843" spans="3:3" x14ac:dyDescent="0.25">
      <c r="C843" t="s">
        <v>938</v>
      </c>
    </row>
    <row r="844" spans="3:3" x14ac:dyDescent="0.25">
      <c r="C844" t="s">
        <v>939</v>
      </c>
    </row>
    <row r="845" spans="3:3" x14ac:dyDescent="0.25">
      <c r="C845" t="s">
        <v>940</v>
      </c>
    </row>
    <row r="846" spans="3:3" x14ac:dyDescent="0.25">
      <c r="C846" t="s">
        <v>941</v>
      </c>
    </row>
    <row r="847" spans="3:3" x14ac:dyDescent="0.25">
      <c r="C847" t="s">
        <v>942</v>
      </c>
    </row>
    <row r="848" spans="3:3" x14ac:dyDescent="0.25">
      <c r="C848" t="s">
        <v>943</v>
      </c>
    </row>
    <row r="849" spans="3:3" x14ac:dyDescent="0.25">
      <c r="C849" t="s">
        <v>944</v>
      </c>
    </row>
    <row r="850" spans="3:3" x14ac:dyDescent="0.25">
      <c r="C850" t="s">
        <v>945</v>
      </c>
    </row>
    <row r="851" spans="3:3" x14ac:dyDescent="0.25">
      <c r="C851" t="s">
        <v>946</v>
      </c>
    </row>
    <row r="852" spans="3:3" x14ac:dyDescent="0.25">
      <c r="C852" t="s">
        <v>947</v>
      </c>
    </row>
    <row r="853" spans="3:3" x14ac:dyDescent="0.25">
      <c r="C853" t="s">
        <v>948</v>
      </c>
    </row>
    <row r="854" spans="3:3" x14ac:dyDescent="0.25">
      <c r="C854" t="s">
        <v>949</v>
      </c>
    </row>
    <row r="855" spans="3:3" x14ac:dyDescent="0.25">
      <c r="C855" t="s">
        <v>950</v>
      </c>
    </row>
    <row r="856" spans="3:3" x14ac:dyDescent="0.25">
      <c r="C856" t="s">
        <v>951</v>
      </c>
    </row>
    <row r="857" spans="3:3" x14ac:dyDescent="0.25">
      <c r="C857" t="s">
        <v>952</v>
      </c>
    </row>
    <row r="858" spans="3:3" x14ac:dyDescent="0.25">
      <c r="C858" t="s">
        <v>953</v>
      </c>
    </row>
    <row r="859" spans="3:3" x14ac:dyDescent="0.25">
      <c r="C859" t="s">
        <v>954</v>
      </c>
    </row>
    <row r="860" spans="3:3" x14ac:dyDescent="0.25">
      <c r="C860" t="s">
        <v>955</v>
      </c>
    </row>
    <row r="861" spans="3:3" x14ac:dyDescent="0.25">
      <c r="C861" t="s">
        <v>956</v>
      </c>
    </row>
    <row r="862" spans="3:3" x14ac:dyDescent="0.25">
      <c r="C862" t="s">
        <v>957</v>
      </c>
    </row>
    <row r="863" spans="3:3" x14ac:dyDescent="0.25">
      <c r="C863" t="s">
        <v>958</v>
      </c>
    </row>
    <row r="864" spans="3:3" x14ac:dyDescent="0.25">
      <c r="C864" t="s">
        <v>959</v>
      </c>
    </row>
    <row r="865" spans="3:3" x14ac:dyDescent="0.25">
      <c r="C865" t="s">
        <v>960</v>
      </c>
    </row>
    <row r="866" spans="3:3" x14ac:dyDescent="0.25">
      <c r="C866" t="s">
        <v>961</v>
      </c>
    </row>
    <row r="867" spans="3:3" x14ac:dyDescent="0.25">
      <c r="C867" t="s">
        <v>962</v>
      </c>
    </row>
    <row r="868" spans="3:3" x14ac:dyDescent="0.25">
      <c r="C868" t="s">
        <v>963</v>
      </c>
    </row>
    <row r="869" spans="3:3" x14ac:dyDescent="0.25">
      <c r="C869" t="s">
        <v>964</v>
      </c>
    </row>
    <row r="870" spans="3:3" x14ac:dyDescent="0.25">
      <c r="C870" t="s">
        <v>965</v>
      </c>
    </row>
    <row r="871" spans="3:3" x14ac:dyDescent="0.25">
      <c r="C871" t="s">
        <v>966</v>
      </c>
    </row>
    <row r="872" spans="3:3" x14ac:dyDescent="0.25">
      <c r="C872" t="s">
        <v>967</v>
      </c>
    </row>
    <row r="873" spans="3:3" x14ac:dyDescent="0.25">
      <c r="C873" t="s">
        <v>968</v>
      </c>
    </row>
    <row r="874" spans="3:3" x14ac:dyDescent="0.25">
      <c r="C874" t="s">
        <v>969</v>
      </c>
    </row>
    <row r="875" spans="3:3" x14ac:dyDescent="0.25">
      <c r="C875" t="s">
        <v>970</v>
      </c>
    </row>
    <row r="876" spans="3:3" x14ac:dyDescent="0.25">
      <c r="C876" t="s">
        <v>971</v>
      </c>
    </row>
    <row r="877" spans="3:3" x14ac:dyDescent="0.25">
      <c r="C877" t="s">
        <v>972</v>
      </c>
    </row>
    <row r="878" spans="3:3" x14ac:dyDescent="0.25">
      <c r="C878" t="s">
        <v>973</v>
      </c>
    </row>
    <row r="879" spans="3:3" x14ac:dyDescent="0.25">
      <c r="C879" t="s">
        <v>974</v>
      </c>
    </row>
    <row r="880" spans="3:3" x14ac:dyDescent="0.25">
      <c r="C880" t="s">
        <v>975</v>
      </c>
    </row>
    <row r="881" spans="3:4" x14ac:dyDescent="0.25">
      <c r="C881" t="s">
        <v>976</v>
      </c>
    </row>
    <row r="882" spans="3:4" x14ac:dyDescent="0.25">
      <c r="C882" t="s">
        <v>977</v>
      </c>
    </row>
    <row r="883" spans="3:4" x14ac:dyDescent="0.25">
      <c r="C883" t="s">
        <v>978</v>
      </c>
    </row>
    <row r="884" spans="3:4" x14ac:dyDescent="0.25">
      <c r="C884" t="s">
        <v>979</v>
      </c>
    </row>
    <row r="885" spans="3:4" x14ac:dyDescent="0.25">
      <c r="C885" t="s">
        <v>980</v>
      </c>
    </row>
    <row r="886" spans="3:4" x14ac:dyDescent="0.25">
      <c r="C886" t="s">
        <v>981</v>
      </c>
    </row>
    <row r="887" spans="3:4" x14ac:dyDescent="0.25">
      <c r="C887" t="s">
        <v>982</v>
      </c>
    </row>
    <row r="888" spans="3:4" x14ac:dyDescent="0.25">
      <c r="C888" s="12" t="s">
        <v>983</v>
      </c>
      <c r="D888" s="12"/>
    </row>
    <row r="889" spans="3:4" x14ac:dyDescent="0.25">
      <c r="C889" t="s">
        <v>984</v>
      </c>
    </row>
    <row r="890" spans="3:4" x14ac:dyDescent="0.25">
      <c r="C890" t="s">
        <v>985</v>
      </c>
    </row>
    <row r="891" spans="3:4" x14ac:dyDescent="0.25">
      <c r="C891" t="s">
        <v>986</v>
      </c>
    </row>
    <row r="892" spans="3:4" x14ac:dyDescent="0.25">
      <c r="C892" t="s">
        <v>987</v>
      </c>
    </row>
    <row r="893" spans="3:4" x14ac:dyDescent="0.25">
      <c r="C893" t="s">
        <v>988</v>
      </c>
    </row>
    <row r="894" spans="3:4" x14ac:dyDescent="0.25">
      <c r="C894" t="s">
        <v>989</v>
      </c>
    </row>
    <row r="895" spans="3:4" x14ac:dyDescent="0.25">
      <c r="C895" t="s">
        <v>990</v>
      </c>
    </row>
    <row r="896" spans="3:4" x14ac:dyDescent="0.25">
      <c r="C896" t="s">
        <v>991</v>
      </c>
    </row>
    <row r="897" spans="3:3" x14ac:dyDescent="0.25">
      <c r="C897" t="s">
        <v>992</v>
      </c>
    </row>
    <row r="898" spans="3:3" x14ac:dyDescent="0.25">
      <c r="C898" t="s">
        <v>993</v>
      </c>
    </row>
    <row r="899" spans="3:3" x14ac:dyDescent="0.25">
      <c r="C899" t="s">
        <v>994</v>
      </c>
    </row>
    <row r="900" spans="3:3" x14ac:dyDescent="0.25">
      <c r="C900" t="s">
        <v>995</v>
      </c>
    </row>
    <row r="901" spans="3:3" x14ac:dyDescent="0.25">
      <c r="C901" t="s">
        <v>996</v>
      </c>
    </row>
    <row r="902" spans="3:3" x14ac:dyDescent="0.25">
      <c r="C902" t="s">
        <v>997</v>
      </c>
    </row>
    <row r="903" spans="3:3" x14ac:dyDescent="0.25">
      <c r="C903" t="s">
        <v>998</v>
      </c>
    </row>
    <row r="904" spans="3:3" x14ac:dyDescent="0.25">
      <c r="C904" t="s">
        <v>999</v>
      </c>
    </row>
    <row r="905" spans="3:3" x14ac:dyDescent="0.25">
      <c r="C905" t="s">
        <v>1000</v>
      </c>
    </row>
    <row r="906" spans="3:3" x14ac:dyDescent="0.25">
      <c r="C906" t="s">
        <v>1001</v>
      </c>
    </row>
    <row r="907" spans="3:3" x14ac:dyDescent="0.25">
      <c r="C907" t="s">
        <v>1002</v>
      </c>
    </row>
    <row r="908" spans="3:3" x14ac:dyDescent="0.25">
      <c r="C908" t="s">
        <v>1003</v>
      </c>
    </row>
    <row r="909" spans="3:3" x14ac:dyDescent="0.25">
      <c r="C909" t="s">
        <v>1004</v>
      </c>
    </row>
    <row r="910" spans="3:3" x14ac:dyDescent="0.25">
      <c r="C910" t="s">
        <v>1005</v>
      </c>
    </row>
    <row r="911" spans="3:3" x14ac:dyDescent="0.25">
      <c r="C911" t="s">
        <v>1006</v>
      </c>
    </row>
    <row r="912" spans="3:3" x14ac:dyDescent="0.25">
      <c r="C912" t="s">
        <v>1007</v>
      </c>
    </row>
    <row r="913" spans="3:3" x14ac:dyDescent="0.25">
      <c r="C913" t="s">
        <v>1008</v>
      </c>
    </row>
    <row r="914" spans="3:3" x14ac:dyDescent="0.25">
      <c r="C914" t="s">
        <v>1009</v>
      </c>
    </row>
    <row r="915" spans="3:3" x14ac:dyDescent="0.25">
      <c r="C915" t="s">
        <v>1010</v>
      </c>
    </row>
    <row r="916" spans="3:3" x14ac:dyDescent="0.25">
      <c r="C916" t="s">
        <v>1011</v>
      </c>
    </row>
    <row r="917" spans="3:3" x14ac:dyDescent="0.25">
      <c r="C917" t="s">
        <v>1012</v>
      </c>
    </row>
    <row r="918" spans="3:3" x14ac:dyDescent="0.25">
      <c r="C918" t="s">
        <v>1013</v>
      </c>
    </row>
    <row r="919" spans="3:3" x14ac:dyDescent="0.25">
      <c r="C919" t="s">
        <v>1014</v>
      </c>
    </row>
    <row r="920" spans="3:3" x14ac:dyDescent="0.25">
      <c r="C920" t="s">
        <v>1015</v>
      </c>
    </row>
    <row r="921" spans="3:3" x14ac:dyDescent="0.25">
      <c r="C921" t="s">
        <v>1016</v>
      </c>
    </row>
    <row r="922" spans="3:3" x14ac:dyDescent="0.25">
      <c r="C922" t="s">
        <v>1017</v>
      </c>
    </row>
    <row r="923" spans="3:3" x14ac:dyDescent="0.25">
      <c r="C923" t="s">
        <v>1018</v>
      </c>
    </row>
    <row r="924" spans="3:3" x14ac:dyDescent="0.25">
      <c r="C924" t="s">
        <v>1019</v>
      </c>
    </row>
    <row r="925" spans="3:3" x14ac:dyDescent="0.25">
      <c r="C925" t="s">
        <v>1020</v>
      </c>
    </row>
    <row r="926" spans="3:3" x14ac:dyDescent="0.25">
      <c r="C926" t="s">
        <v>1021</v>
      </c>
    </row>
    <row r="927" spans="3:3" x14ac:dyDescent="0.25">
      <c r="C927" t="s">
        <v>1022</v>
      </c>
    </row>
    <row r="928" spans="3:3" x14ac:dyDescent="0.25">
      <c r="C928" t="s">
        <v>1023</v>
      </c>
    </row>
    <row r="929" spans="3:3" x14ac:dyDescent="0.25">
      <c r="C929" t="s">
        <v>1024</v>
      </c>
    </row>
    <row r="930" spans="3:3" x14ac:dyDescent="0.25">
      <c r="C930" t="s">
        <v>1025</v>
      </c>
    </row>
    <row r="931" spans="3:3" x14ac:dyDescent="0.25">
      <c r="C931" t="s">
        <v>1026</v>
      </c>
    </row>
    <row r="932" spans="3:3" x14ac:dyDescent="0.25">
      <c r="C932" t="s">
        <v>1027</v>
      </c>
    </row>
    <row r="933" spans="3:3" x14ac:dyDescent="0.25">
      <c r="C933" t="s">
        <v>1028</v>
      </c>
    </row>
    <row r="934" spans="3:3" x14ac:dyDescent="0.25">
      <c r="C934" t="s">
        <v>1029</v>
      </c>
    </row>
    <row r="935" spans="3:3" x14ac:dyDescent="0.25">
      <c r="C935" t="s">
        <v>1030</v>
      </c>
    </row>
    <row r="936" spans="3:3" x14ac:dyDescent="0.25">
      <c r="C936" t="s">
        <v>1031</v>
      </c>
    </row>
    <row r="937" spans="3:3" x14ac:dyDescent="0.25">
      <c r="C937" t="s">
        <v>1032</v>
      </c>
    </row>
    <row r="938" spans="3:3" x14ac:dyDescent="0.25">
      <c r="C938" t="s">
        <v>1033</v>
      </c>
    </row>
    <row r="939" spans="3:3" x14ac:dyDescent="0.25">
      <c r="C939" t="s">
        <v>1034</v>
      </c>
    </row>
    <row r="940" spans="3:3" x14ac:dyDescent="0.25">
      <c r="C940" t="s">
        <v>1035</v>
      </c>
    </row>
    <row r="941" spans="3:3" x14ac:dyDescent="0.25">
      <c r="C941" t="s">
        <v>1036</v>
      </c>
    </row>
    <row r="942" spans="3:3" x14ac:dyDescent="0.25">
      <c r="C942" t="s">
        <v>1037</v>
      </c>
    </row>
    <row r="943" spans="3:3" x14ac:dyDescent="0.25">
      <c r="C943" t="s">
        <v>1038</v>
      </c>
    </row>
    <row r="944" spans="3:3" x14ac:dyDescent="0.25">
      <c r="C944" t="s">
        <v>1039</v>
      </c>
    </row>
    <row r="945" spans="3:4" x14ac:dyDescent="0.25">
      <c r="C945" t="s">
        <v>1040</v>
      </c>
    </row>
    <row r="946" spans="3:4" x14ac:dyDescent="0.25">
      <c r="C946" t="s">
        <v>1041</v>
      </c>
    </row>
    <row r="947" spans="3:4" x14ac:dyDescent="0.25">
      <c r="C947" t="s">
        <v>1042</v>
      </c>
    </row>
    <row r="948" spans="3:4" x14ac:dyDescent="0.25">
      <c r="C948" t="s">
        <v>1043</v>
      </c>
    </row>
    <row r="949" spans="3:4" x14ac:dyDescent="0.25">
      <c r="C949" t="s">
        <v>1044</v>
      </c>
    </row>
    <row r="950" spans="3:4" x14ac:dyDescent="0.25">
      <c r="C950" t="s">
        <v>1045</v>
      </c>
    </row>
    <row r="951" spans="3:4" x14ac:dyDescent="0.25">
      <c r="C951" t="s">
        <v>1046</v>
      </c>
    </row>
    <row r="952" spans="3:4" x14ac:dyDescent="0.25">
      <c r="C952" t="s">
        <v>1047</v>
      </c>
    </row>
    <row r="953" spans="3:4" x14ac:dyDescent="0.25">
      <c r="C953" t="s">
        <v>1048</v>
      </c>
    </row>
    <row r="954" spans="3:4" x14ac:dyDescent="0.25">
      <c r="C954" t="s">
        <v>1049</v>
      </c>
    </row>
    <row r="955" spans="3:4" x14ac:dyDescent="0.25">
      <c r="C955" s="12" t="s">
        <v>1050</v>
      </c>
      <c r="D955" s="12"/>
    </row>
    <row r="956" spans="3:4" x14ac:dyDescent="0.25">
      <c r="C956" t="s">
        <v>1051</v>
      </c>
    </row>
    <row r="957" spans="3:4" x14ac:dyDescent="0.25">
      <c r="C957" s="12" t="s">
        <v>1052</v>
      </c>
      <c r="D957" s="12"/>
    </row>
    <row r="958" spans="3:4" x14ac:dyDescent="0.25">
      <c r="C958" t="s">
        <v>1053</v>
      </c>
    </row>
    <row r="959" spans="3:4" x14ac:dyDescent="0.25">
      <c r="C959" t="s">
        <v>1054</v>
      </c>
    </row>
    <row r="960" spans="3:4" x14ac:dyDescent="0.25">
      <c r="C960" t="s">
        <v>1055</v>
      </c>
    </row>
    <row r="961" spans="3:3" x14ac:dyDescent="0.25">
      <c r="C961" t="s">
        <v>1056</v>
      </c>
    </row>
    <row r="962" spans="3:3" x14ac:dyDescent="0.25">
      <c r="C962" t="s">
        <v>1057</v>
      </c>
    </row>
    <row r="963" spans="3:3" x14ac:dyDescent="0.25">
      <c r="C963" t="s">
        <v>1058</v>
      </c>
    </row>
    <row r="964" spans="3:3" x14ac:dyDescent="0.25">
      <c r="C964" t="s">
        <v>1059</v>
      </c>
    </row>
    <row r="965" spans="3:3" x14ac:dyDescent="0.25">
      <c r="C965" t="s">
        <v>1060</v>
      </c>
    </row>
    <row r="966" spans="3:3" x14ac:dyDescent="0.25">
      <c r="C966" t="s">
        <v>1061</v>
      </c>
    </row>
    <row r="967" spans="3:3" x14ac:dyDescent="0.25">
      <c r="C967" t="s">
        <v>1062</v>
      </c>
    </row>
    <row r="968" spans="3:3" x14ac:dyDescent="0.25">
      <c r="C968" t="s">
        <v>1063</v>
      </c>
    </row>
    <row r="969" spans="3:3" x14ac:dyDescent="0.25">
      <c r="C969" t="s">
        <v>1064</v>
      </c>
    </row>
    <row r="970" spans="3:3" x14ac:dyDescent="0.25">
      <c r="C970" t="s">
        <v>1065</v>
      </c>
    </row>
    <row r="971" spans="3:3" x14ac:dyDescent="0.25">
      <c r="C971" t="s">
        <v>1066</v>
      </c>
    </row>
    <row r="972" spans="3:3" x14ac:dyDescent="0.25">
      <c r="C972" t="s">
        <v>1067</v>
      </c>
    </row>
    <row r="973" spans="3:3" x14ac:dyDescent="0.25">
      <c r="C973" t="s">
        <v>1068</v>
      </c>
    </row>
    <row r="974" spans="3:3" x14ac:dyDescent="0.25">
      <c r="C974" t="s">
        <v>1069</v>
      </c>
    </row>
    <row r="975" spans="3:3" x14ac:dyDescent="0.25">
      <c r="C975" t="s">
        <v>1070</v>
      </c>
    </row>
    <row r="976" spans="3:3" x14ac:dyDescent="0.25">
      <c r="C976" t="s">
        <v>1071</v>
      </c>
    </row>
    <row r="977" spans="3:3" x14ac:dyDescent="0.25">
      <c r="C977" t="s">
        <v>1072</v>
      </c>
    </row>
    <row r="978" spans="3:3" x14ac:dyDescent="0.25">
      <c r="C978" t="s">
        <v>1073</v>
      </c>
    </row>
    <row r="979" spans="3:3" x14ac:dyDescent="0.25">
      <c r="C979" t="s">
        <v>1074</v>
      </c>
    </row>
    <row r="980" spans="3:3" x14ac:dyDescent="0.25">
      <c r="C980" t="s">
        <v>1075</v>
      </c>
    </row>
    <row r="981" spans="3:3" x14ac:dyDescent="0.25">
      <c r="C981" t="s">
        <v>1076</v>
      </c>
    </row>
    <row r="982" spans="3:3" x14ac:dyDescent="0.25">
      <c r="C982" t="s">
        <v>1077</v>
      </c>
    </row>
    <row r="983" spans="3:3" x14ac:dyDescent="0.25">
      <c r="C983" t="s">
        <v>1078</v>
      </c>
    </row>
    <row r="984" spans="3:3" x14ac:dyDescent="0.25">
      <c r="C984" t="s">
        <v>1079</v>
      </c>
    </row>
    <row r="985" spans="3:3" x14ac:dyDescent="0.25">
      <c r="C985" t="s">
        <v>1080</v>
      </c>
    </row>
    <row r="986" spans="3:3" x14ac:dyDescent="0.25">
      <c r="C986" t="s">
        <v>1081</v>
      </c>
    </row>
    <row r="987" spans="3:3" x14ac:dyDescent="0.25">
      <c r="C987" t="s">
        <v>1082</v>
      </c>
    </row>
    <row r="988" spans="3:3" x14ac:dyDescent="0.25">
      <c r="C988" t="s">
        <v>1083</v>
      </c>
    </row>
    <row r="989" spans="3:3" x14ac:dyDescent="0.25">
      <c r="C989" t="s">
        <v>1084</v>
      </c>
    </row>
    <row r="990" spans="3:3" x14ac:dyDescent="0.25">
      <c r="C990" t="s">
        <v>1085</v>
      </c>
    </row>
    <row r="991" spans="3:3" x14ac:dyDescent="0.25">
      <c r="C991" t="s">
        <v>1086</v>
      </c>
    </row>
    <row r="992" spans="3:3" x14ac:dyDescent="0.25">
      <c r="C992" t="s">
        <v>1087</v>
      </c>
    </row>
    <row r="993" spans="3:3" x14ac:dyDescent="0.25">
      <c r="C993" t="s">
        <v>1088</v>
      </c>
    </row>
    <row r="994" spans="3:3" x14ac:dyDescent="0.25">
      <c r="C994" t="s">
        <v>1089</v>
      </c>
    </row>
    <row r="995" spans="3:3" x14ac:dyDescent="0.25">
      <c r="C995" t="s">
        <v>1090</v>
      </c>
    </row>
    <row r="996" spans="3:3" x14ac:dyDescent="0.25">
      <c r="C996" t="s">
        <v>1091</v>
      </c>
    </row>
    <row r="997" spans="3:3" x14ac:dyDescent="0.25">
      <c r="C997" t="s">
        <v>1092</v>
      </c>
    </row>
    <row r="998" spans="3:3" x14ac:dyDescent="0.25">
      <c r="C998" t="s">
        <v>1093</v>
      </c>
    </row>
    <row r="999" spans="3:3" x14ac:dyDescent="0.25">
      <c r="C999" t="s">
        <v>1094</v>
      </c>
    </row>
    <row r="1000" spans="3:3" x14ac:dyDescent="0.25">
      <c r="C1000" t="s">
        <v>1095</v>
      </c>
    </row>
    <row r="1001" spans="3:3" x14ac:dyDescent="0.25">
      <c r="C1001" t="s">
        <v>1096</v>
      </c>
    </row>
    <row r="1002" spans="3:3" x14ac:dyDescent="0.25">
      <c r="C1002" t="s">
        <v>1097</v>
      </c>
    </row>
    <row r="1003" spans="3:3" x14ac:dyDescent="0.25">
      <c r="C1003" t="s">
        <v>1098</v>
      </c>
    </row>
    <row r="1004" spans="3:3" x14ac:dyDescent="0.25">
      <c r="C1004" t="s">
        <v>1099</v>
      </c>
    </row>
    <row r="1005" spans="3:3" x14ac:dyDescent="0.25">
      <c r="C1005" t="s">
        <v>1100</v>
      </c>
    </row>
    <row r="1006" spans="3:3" x14ac:dyDescent="0.25">
      <c r="C1006" t="s">
        <v>1101</v>
      </c>
    </row>
    <row r="1007" spans="3:3" x14ac:dyDescent="0.25">
      <c r="C1007" t="s">
        <v>1102</v>
      </c>
    </row>
    <row r="1008" spans="3:3" x14ac:dyDescent="0.25">
      <c r="C1008" t="s">
        <v>1103</v>
      </c>
    </row>
    <row r="1009" spans="3:3" x14ac:dyDescent="0.25">
      <c r="C1009" t="s">
        <v>1104</v>
      </c>
    </row>
    <row r="1010" spans="3:3" x14ac:dyDescent="0.25">
      <c r="C1010" t="s">
        <v>1105</v>
      </c>
    </row>
    <row r="1011" spans="3:3" x14ac:dyDescent="0.25">
      <c r="C1011" t="s">
        <v>1106</v>
      </c>
    </row>
    <row r="1012" spans="3:3" x14ac:dyDescent="0.25">
      <c r="C1012" t="s">
        <v>1107</v>
      </c>
    </row>
    <row r="1013" spans="3:3" x14ac:dyDescent="0.25">
      <c r="C1013" t="s">
        <v>1108</v>
      </c>
    </row>
    <row r="1014" spans="3:3" x14ac:dyDescent="0.25">
      <c r="C1014" t="s">
        <v>1109</v>
      </c>
    </row>
    <row r="1015" spans="3:3" x14ac:dyDescent="0.25">
      <c r="C1015" t="s">
        <v>1110</v>
      </c>
    </row>
    <row r="1016" spans="3:3" x14ac:dyDescent="0.25">
      <c r="C1016" t="s">
        <v>1111</v>
      </c>
    </row>
    <row r="1017" spans="3:3" x14ac:dyDescent="0.25">
      <c r="C1017" t="s">
        <v>1112</v>
      </c>
    </row>
    <row r="1018" spans="3:3" x14ac:dyDescent="0.25">
      <c r="C1018" t="s">
        <v>1113</v>
      </c>
    </row>
    <row r="1019" spans="3:3" x14ac:dyDescent="0.25">
      <c r="C1019" t="s">
        <v>1114</v>
      </c>
    </row>
    <row r="1020" spans="3:3" x14ac:dyDescent="0.25">
      <c r="C1020" t="s">
        <v>1115</v>
      </c>
    </row>
    <row r="1021" spans="3:3" x14ac:dyDescent="0.25">
      <c r="C1021" t="s">
        <v>1116</v>
      </c>
    </row>
    <row r="1022" spans="3:3" x14ac:dyDescent="0.25">
      <c r="C1022" t="s">
        <v>1117</v>
      </c>
    </row>
    <row r="1023" spans="3:3" x14ac:dyDescent="0.25">
      <c r="C1023" t="s">
        <v>1118</v>
      </c>
    </row>
    <row r="1024" spans="3:3" x14ac:dyDescent="0.25">
      <c r="C1024" t="s">
        <v>1119</v>
      </c>
    </row>
    <row r="1025" spans="3:3" x14ac:dyDescent="0.25">
      <c r="C1025" t="s">
        <v>1120</v>
      </c>
    </row>
    <row r="1026" spans="3:3" x14ac:dyDescent="0.25">
      <c r="C1026" t="s">
        <v>1121</v>
      </c>
    </row>
    <row r="1027" spans="3:3" x14ac:dyDescent="0.25">
      <c r="C1027" t="s">
        <v>1122</v>
      </c>
    </row>
    <row r="1028" spans="3:3" x14ac:dyDescent="0.25">
      <c r="C1028" t="s">
        <v>1123</v>
      </c>
    </row>
    <row r="1029" spans="3:3" x14ac:dyDescent="0.25">
      <c r="C1029" t="s">
        <v>1124</v>
      </c>
    </row>
    <row r="1030" spans="3:3" x14ac:dyDescent="0.25">
      <c r="C1030" t="s">
        <v>1125</v>
      </c>
    </row>
    <row r="1031" spans="3:3" x14ac:dyDescent="0.25">
      <c r="C1031" t="s">
        <v>1126</v>
      </c>
    </row>
    <row r="1032" spans="3:3" x14ac:dyDescent="0.25">
      <c r="C1032" t="s">
        <v>1127</v>
      </c>
    </row>
    <row r="1033" spans="3:3" x14ac:dyDescent="0.25">
      <c r="C1033" t="s">
        <v>1128</v>
      </c>
    </row>
    <row r="1034" spans="3:3" x14ac:dyDescent="0.25">
      <c r="C1034" t="s">
        <v>1129</v>
      </c>
    </row>
    <row r="1035" spans="3:3" x14ac:dyDescent="0.25">
      <c r="C1035" t="s">
        <v>1130</v>
      </c>
    </row>
    <row r="1036" spans="3:3" x14ac:dyDescent="0.25">
      <c r="C1036" t="s">
        <v>1131</v>
      </c>
    </row>
    <row r="1037" spans="3:3" x14ac:dyDescent="0.25">
      <c r="C1037" t="s">
        <v>1132</v>
      </c>
    </row>
    <row r="1038" spans="3:3" x14ac:dyDescent="0.25">
      <c r="C1038" t="s">
        <v>1133</v>
      </c>
    </row>
    <row r="1039" spans="3:3" x14ac:dyDescent="0.25">
      <c r="C1039" t="s">
        <v>1134</v>
      </c>
    </row>
    <row r="1040" spans="3:3" x14ac:dyDescent="0.25">
      <c r="C1040" t="s">
        <v>1135</v>
      </c>
    </row>
    <row r="1041" spans="3:3" x14ac:dyDescent="0.25">
      <c r="C1041" t="s">
        <v>1136</v>
      </c>
    </row>
    <row r="1042" spans="3:3" x14ac:dyDescent="0.25">
      <c r="C1042" t="s">
        <v>1137</v>
      </c>
    </row>
    <row r="1043" spans="3:3" x14ac:dyDescent="0.25">
      <c r="C1043" t="s">
        <v>1138</v>
      </c>
    </row>
    <row r="1044" spans="3:3" x14ac:dyDescent="0.25">
      <c r="C1044" t="s">
        <v>1139</v>
      </c>
    </row>
    <row r="1045" spans="3:3" x14ac:dyDescent="0.25">
      <c r="C1045" t="s">
        <v>1140</v>
      </c>
    </row>
    <row r="1046" spans="3:3" x14ac:dyDescent="0.25">
      <c r="C1046" t="s">
        <v>1141</v>
      </c>
    </row>
    <row r="1047" spans="3:3" x14ac:dyDescent="0.25">
      <c r="C1047" t="s">
        <v>1142</v>
      </c>
    </row>
    <row r="1048" spans="3:3" x14ac:dyDescent="0.25">
      <c r="C1048" t="s">
        <v>1143</v>
      </c>
    </row>
    <row r="1049" spans="3:3" x14ac:dyDescent="0.25">
      <c r="C1049" t="s">
        <v>1144</v>
      </c>
    </row>
    <row r="1050" spans="3:3" x14ac:dyDescent="0.25">
      <c r="C1050" t="s">
        <v>1145</v>
      </c>
    </row>
    <row r="1051" spans="3:3" x14ac:dyDescent="0.25">
      <c r="C1051" t="s">
        <v>1146</v>
      </c>
    </row>
    <row r="1052" spans="3:3" x14ac:dyDescent="0.25">
      <c r="C1052" t="s">
        <v>1147</v>
      </c>
    </row>
    <row r="1053" spans="3:3" x14ac:dyDescent="0.25">
      <c r="C1053" t="s">
        <v>1148</v>
      </c>
    </row>
    <row r="1054" spans="3:3" x14ac:dyDescent="0.25">
      <c r="C1054" t="s">
        <v>1149</v>
      </c>
    </row>
    <row r="1055" spans="3:3" x14ac:dyDescent="0.25">
      <c r="C1055" t="s">
        <v>1150</v>
      </c>
    </row>
    <row r="1056" spans="3:3" x14ac:dyDescent="0.25">
      <c r="C1056" t="s">
        <v>1151</v>
      </c>
    </row>
    <row r="1057" spans="3:3" x14ac:dyDescent="0.25">
      <c r="C1057" t="s">
        <v>1152</v>
      </c>
    </row>
    <row r="1058" spans="3:3" x14ac:dyDescent="0.25">
      <c r="C1058" t="s">
        <v>1153</v>
      </c>
    </row>
    <row r="1059" spans="3:3" x14ac:dyDescent="0.25">
      <c r="C1059" t="s">
        <v>1154</v>
      </c>
    </row>
    <row r="1060" spans="3:3" x14ac:dyDescent="0.25">
      <c r="C1060" t="s">
        <v>1155</v>
      </c>
    </row>
    <row r="1061" spans="3:3" x14ac:dyDescent="0.25">
      <c r="C1061" t="s">
        <v>1156</v>
      </c>
    </row>
    <row r="1062" spans="3:3" x14ac:dyDescent="0.25">
      <c r="C1062" t="s">
        <v>1157</v>
      </c>
    </row>
    <row r="1063" spans="3:3" x14ac:dyDescent="0.25">
      <c r="C1063" t="s">
        <v>1158</v>
      </c>
    </row>
    <row r="1064" spans="3:3" x14ac:dyDescent="0.25">
      <c r="C1064" t="s">
        <v>1159</v>
      </c>
    </row>
    <row r="1065" spans="3:3" x14ac:dyDescent="0.25">
      <c r="C1065" t="s">
        <v>1160</v>
      </c>
    </row>
    <row r="1066" spans="3:3" x14ac:dyDescent="0.25">
      <c r="C1066" t="s">
        <v>1161</v>
      </c>
    </row>
    <row r="1067" spans="3:3" x14ac:dyDescent="0.25">
      <c r="C1067" t="s">
        <v>1162</v>
      </c>
    </row>
    <row r="1068" spans="3:3" x14ac:dyDescent="0.25">
      <c r="C1068" t="s">
        <v>1163</v>
      </c>
    </row>
    <row r="1069" spans="3:3" x14ac:dyDescent="0.25">
      <c r="C1069" t="s">
        <v>1164</v>
      </c>
    </row>
    <row r="1070" spans="3:3" x14ac:dyDescent="0.25">
      <c r="C1070" t="s">
        <v>1165</v>
      </c>
    </row>
    <row r="1071" spans="3:3" x14ac:dyDescent="0.25">
      <c r="C1071" t="s">
        <v>1166</v>
      </c>
    </row>
    <row r="1072" spans="3:3" x14ac:dyDescent="0.25">
      <c r="C1072" t="s">
        <v>1167</v>
      </c>
    </row>
    <row r="1073" spans="3:3" x14ac:dyDescent="0.25">
      <c r="C1073" t="s">
        <v>1168</v>
      </c>
    </row>
    <row r="1074" spans="3:3" x14ac:dyDescent="0.25">
      <c r="C1074" t="s">
        <v>1169</v>
      </c>
    </row>
    <row r="1075" spans="3:3" x14ac:dyDescent="0.25">
      <c r="C1075" t="s">
        <v>1170</v>
      </c>
    </row>
    <row r="1076" spans="3:3" x14ac:dyDescent="0.25">
      <c r="C1076" t="s">
        <v>1171</v>
      </c>
    </row>
    <row r="1077" spans="3:3" x14ac:dyDescent="0.25">
      <c r="C1077" t="s">
        <v>1172</v>
      </c>
    </row>
    <row r="1078" spans="3:3" x14ac:dyDescent="0.25">
      <c r="C1078" t="s">
        <v>1173</v>
      </c>
    </row>
    <row r="1079" spans="3:3" x14ac:dyDescent="0.25">
      <c r="C1079" t="s">
        <v>1174</v>
      </c>
    </row>
    <row r="1080" spans="3:3" x14ac:dyDescent="0.25">
      <c r="C1080" t="s">
        <v>1175</v>
      </c>
    </row>
    <row r="1081" spans="3:3" x14ac:dyDescent="0.25">
      <c r="C1081" t="s">
        <v>1176</v>
      </c>
    </row>
    <row r="1082" spans="3:3" x14ac:dyDescent="0.25">
      <c r="C1082" t="s">
        <v>1177</v>
      </c>
    </row>
    <row r="1083" spans="3:3" x14ac:dyDescent="0.25">
      <c r="C1083" t="s">
        <v>1178</v>
      </c>
    </row>
    <row r="1084" spans="3:3" x14ac:dyDescent="0.25">
      <c r="C1084" t="s">
        <v>1179</v>
      </c>
    </row>
    <row r="1085" spans="3:3" x14ac:dyDescent="0.25">
      <c r="C1085" t="s">
        <v>1180</v>
      </c>
    </row>
    <row r="1086" spans="3:3" x14ac:dyDescent="0.25">
      <c r="C1086" t="s">
        <v>1181</v>
      </c>
    </row>
    <row r="1087" spans="3:3" x14ac:dyDescent="0.25">
      <c r="C1087" t="s">
        <v>1182</v>
      </c>
    </row>
    <row r="1088" spans="3:3" x14ac:dyDescent="0.25">
      <c r="C1088" t="s">
        <v>1183</v>
      </c>
    </row>
    <row r="1089" spans="3:3" x14ac:dyDescent="0.25">
      <c r="C1089" t="s">
        <v>1184</v>
      </c>
    </row>
    <row r="1090" spans="3:3" x14ac:dyDescent="0.25">
      <c r="C1090" t="s">
        <v>1185</v>
      </c>
    </row>
    <row r="1091" spans="3:3" x14ac:dyDescent="0.25">
      <c r="C1091" t="s">
        <v>1186</v>
      </c>
    </row>
    <row r="1092" spans="3:3" x14ac:dyDescent="0.25">
      <c r="C1092" t="s">
        <v>1187</v>
      </c>
    </row>
    <row r="1093" spans="3:3" x14ac:dyDescent="0.25">
      <c r="C1093" t="s">
        <v>1188</v>
      </c>
    </row>
    <row r="1094" spans="3:3" x14ac:dyDescent="0.25">
      <c r="C1094" t="s">
        <v>1189</v>
      </c>
    </row>
    <row r="1095" spans="3:3" x14ac:dyDescent="0.25">
      <c r="C1095" t="s">
        <v>1190</v>
      </c>
    </row>
    <row r="1096" spans="3:3" x14ac:dyDescent="0.25">
      <c r="C1096" t="s">
        <v>1191</v>
      </c>
    </row>
    <row r="1097" spans="3:3" x14ac:dyDescent="0.25">
      <c r="C1097" t="s">
        <v>1192</v>
      </c>
    </row>
    <row r="1098" spans="3:3" x14ac:dyDescent="0.25">
      <c r="C1098" t="s">
        <v>1193</v>
      </c>
    </row>
    <row r="1099" spans="3:3" x14ac:dyDescent="0.25">
      <c r="C1099" t="s">
        <v>1194</v>
      </c>
    </row>
    <row r="1100" spans="3:3" x14ac:dyDescent="0.25">
      <c r="C1100" t="s">
        <v>1195</v>
      </c>
    </row>
    <row r="1101" spans="3:3" x14ac:dyDescent="0.25">
      <c r="C1101" t="s">
        <v>1196</v>
      </c>
    </row>
    <row r="1102" spans="3:3" x14ac:dyDescent="0.25">
      <c r="C1102" t="s">
        <v>1197</v>
      </c>
    </row>
    <row r="1103" spans="3:3" x14ac:dyDescent="0.25">
      <c r="C1103" t="s">
        <v>1198</v>
      </c>
    </row>
    <row r="1104" spans="3:3" x14ac:dyDescent="0.25">
      <c r="C1104" t="s">
        <v>1199</v>
      </c>
    </row>
    <row r="1105" spans="3:3" x14ac:dyDescent="0.25">
      <c r="C1105" t="s">
        <v>1200</v>
      </c>
    </row>
    <row r="1106" spans="3:3" x14ac:dyDescent="0.25">
      <c r="C1106" t="s">
        <v>1201</v>
      </c>
    </row>
    <row r="1107" spans="3:3" x14ac:dyDescent="0.25">
      <c r="C1107" t="s">
        <v>1202</v>
      </c>
    </row>
    <row r="1108" spans="3:3" x14ac:dyDescent="0.25">
      <c r="C1108" t="s">
        <v>1203</v>
      </c>
    </row>
    <row r="1109" spans="3:3" x14ac:dyDescent="0.25">
      <c r="C1109" t="s">
        <v>1204</v>
      </c>
    </row>
    <row r="1110" spans="3:3" x14ac:dyDescent="0.25">
      <c r="C1110" t="s">
        <v>1205</v>
      </c>
    </row>
    <row r="1111" spans="3:3" x14ac:dyDescent="0.25">
      <c r="C1111" t="s">
        <v>1206</v>
      </c>
    </row>
    <row r="1112" spans="3:3" x14ac:dyDescent="0.25">
      <c r="C1112" t="s">
        <v>1207</v>
      </c>
    </row>
    <row r="1113" spans="3:3" x14ac:dyDescent="0.25">
      <c r="C1113" t="s">
        <v>1208</v>
      </c>
    </row>
    <row r="1114" spans="3:3" x14ac:dyDescent="0.25">
      <c r="C1114" t="s">
        <v>1209</v>
      </c>
    </row>
    <row r="1115" spans="3:3" x14ac:dyDescent="0.25">
      <c r="C1115" t="s">
        <v>1210</v>
      </c>
    </row>
    <row r="1116" spans="3:3" x14ac:dyDescent="0.25">
      <c r="C1116" t="s">
        <v>1211</v>
      </c>
    </row>
    <row r="1117" spans="3:3" x14ac:dyDescent="0.25">
      <c r="C1117" t="s">
        <v>1212</v>
      </c>
    </row>
    <row r="1118" spans="3:3" x14ac:dyDescent="0.25">
      <c r="C1118" t="s">
        <v>1213</v>
      </c>
    </row>
    <row r="1119" spans="3:3" x14ac:dyDescent="0.25">
      <c r="C1119" t="s">
        <v>1214</v>
      </c>
    </row>
    <row r="1120" spans="3:3" x14ac:dyDescent="0.25">
      <c r="C1120" t="s">
        <v>1215</v>
      </c>
    </row>
    <row r="1121" spans="3:3" x14ac:dyDescent="0.25">
      <c r="C1121" t="s">
        <v>1216</v>
      </c>
    </row>
    <row r="1122" spans="3:3" x14ac:dyDescent="0.25">
      <c r="C1122" t="s">
        <v>1217</v>
      </c>
    </row>
    <row r="1123" spans="3:3" x14ac:dyDescent="0.25">
      <c r="C1123" t="s">
        <v>1218</v>
      </c>
    </row>
    <row r="1124" spans="3:3" x14ac:dyDescent="0.25">
      <c r="C1124" t="s">
        <v>1219</v>
      </c>
    </row>
    <row r="1125" spans="3:3" x14ac:dyDescent="0.25">
      <c r="C1125" t="s">
        <v>1220</v>
      </c>
    </row>
    <row r="1126" spans="3:3" x14ac:dyDescent="0.25">
      <c r="C1126" t="s">
        <v>1221</v>
      </c>
    </row>
    <row r="1127" spans="3:3" x14ac:dyDescent="0.25">
      <c r="C1127" t="s">
        <v>1222</v>
      </c>
    </row>
    <row r="1128" spans="3:3" x14ac:dyDescent="0.25">
      <c r="C1128" t="s">
        <v>1223</v>
      </c>
    </row>
    <row r="1129" spans="3:3" x14ac:dyDescent="0.25">
      <c r="C1129" t="s">
        <v>1224</v>
      </c>
    </row>
    <row r="1130" spans="3:3" x14ac:dyDescent="0.25">
      <c r="C1130" t="s">
        <v>1225</v>
      </c>
    </row>
    <row r="1131" spans="3:3" x14ac:dyDescent="0.25">
      <c r="C1131" t="s">
        <v>1226</v>
      </c>
    </row>
    <row r="1132" spans="3:3" x14ac:dyDescent="0.25">
      <c r="C1132" t="s">
        <v>1227</v>
      </c>
    </row>
    <row r="1133" spans="3:3" x14ac:dyDescent="0.25">
      <c r="C1133" t="s">
        <v>1228</v>
      </c>
    </row>
    <row r="1134" spans="3:3" x14ac:dyDescent="0.25">
      <c r="C1134" t="s">
        <v>1229</v>
      </c>
    </row>
    <row r="1135" spans="3:3" x14ac:dyDescent="0.25">
      <c r="C1135" t="s">
        <v>1230</v>
      </c>
    </row>
    <row r="1136" spans="3:3" x14ac:dyDescent="0.25">
      <c r="C1136" t="s">
        <v>1231</v>
      </c>
    </row>
    <row r="1137" spans="3:3" x14ac:dyDescent="0.25">
      <c r="C1137" t="s">
        <v>1232</v>
      </c>
    </row>
    <row r="1138" spans="3:3" x14ac:dyDescent="0.25">
      <c r="C1138" t="s">
        <v>1233</v>
      </c>
    </row>
    <row r="1139" spans="3:3" x14ac:dyDescent="0.25">
      <c r="C1139" t="s">
        <v>1234</v>
      </c>
    </row>
    <row r="1140" spans="3:3" x14ac:dyDescent="0.25">
      <c r="C1140" t="s">
        <v>1235</v>
      </c>
    </row>
    <row r="1141" spans="3:3" x14ac:dyDescent="0.25">
      <c r="C1141" t="s">
        <v>1236</v>
      </c>
    </row>
    <row r="1142" spans="3:3" x14ac:dyDescent="0.25">
      <c r="C1142" t="s">
        <v>1237</v>
      </c>
    </row>
    <row r="1143" spans="3:3" x14ac:dyDescent="0.25">
      <c r="C1143" t="s">
        <v>1238</v>
      </c>
    </row>
    <row r="1144" spans="3:3" x14ac:dyDescent="0.25">
      <c r="C1144" t="s">
        <v>1239</v>
      </c>
    </row>
    <row r="1145" spans="3:3" x14ac:dyDescent="0.25">
      <c r="C1145" t="s">
        <v>1240</v>
      </c>
    </row>
    <row r="1146" spans="3:3" x14ac:dyDescent="0.25">
      <c r="C1146" t="s">
        <v>1241</v>
      </c>
    </row>
    <row r="1147" spans="3:3" x14ac:dyDescent="0.25">
      <c r="C1147" t="s">
        <v>1242</v>
      </c>
    </row>
    <row r="1148" spans="3:3" x14ac:dyDescent="0.25">
      <c r="C1148" t="s">
        <v>1243</v>
      </c>
    </row>
    <row r="1149" spans="3:3" x14ac:dyDescent="0.25">
      <c r="C1149" t="s">
        <v>1244</v>
      </c>
    </row>
    <row r="1150" spans="3:3" x14ac:dyDescent="0.25">
      <c r="C1150" t="s">
        <v>1245</v>
      </c>
    </row>
    <row r="1151" spans="3:3" x14ac:dyDescent="0.25">
      <c r="C1151" t="s">
        <v>1246</v>
      </c>
    </row>
    <row r="1152" spans="3:3" x14ac:dyDescent="0.25">
      <c r="C1152" t="s">
        <v>1247</v>
      </c>
    </row>
    <row r="1153" spans="3:3" x14ac:dyDescent="0.25">
      <c r="C1153" t="s">
        <v>1248</v>
      </c>
    </row>
    <row r="1154" spans="3:3" x14ac:dyDescent="0.25">
      <c r="C1154" t="s">
        <v>1249</v>
      </c>
    </row>
    <row r="1155" spans="3:3" x14ac:dyDescent="0.25">
      <c r="C1155" t="s">
        <v>1250</v>
      </c>
    </row>
    <row r="1156" spans="3:3" x14ac:dyDescent="0.25">
      <c r="C1156" t="s">
        <v>1251</v>
      </c>
    </row>
    <row r="1157" spans="3:3" x14ac:dyDescent="0.25">
      <c r="C1157" t="s">
        <v>1252</v>
      </c>
    </row>
    <row r="1158" spans="3:3" x14ac:dyDescent="0.25">
      <c r="C1158" t="s">
        <v>1253</v>
      </c>
    </row>
    <row r="1159" spans="3:3" x14ac:dyDescent="0.25">
      <c r="C1159" t="s">
        <v>1254</v>
      </c>
    </row>
    <row r="1160" spans="3:3" x14ac:dyDescent="0.25">
      <c r="C1160" t="s">
        <v>1255</v>
      </c>
    </row>
    <row r="1161" spans="3:3" x14ac:dyDescent="0.25">
      <c r="C1161" t="s">
        <v>1256</v>
      </c>
    </row>
    <row r="1162" spans="3:3" x14ac:dyDescent="0.25">
      <c r="C1162" t="s">
        <v>1257</v>
      </c>
    </row>
    <row r="1163" spans="3:3" x14ac:dyDescent="0.25">
      <c r="C1163" t="s">
        <v>1258</v>
      </c>
    </row>
    <row r="1164" spans="3:3" x14ac:dyDescent="0.25">
      <c r="C1164" t="s">
        <v>1259</v>
      </c>
    </row>
    <row r="1165" spans="3:3" x14ac:dyDescent="0.25">
      <c r="C1165" t="s">
        <v>1260</v>
      </c>
    </row>
    <row r="1166" spans="3:3" x14ac:dyDescent="0.25">
      <c r="C1166" t="s">
        <v>1261</v>
      </c>
    </row>
    <row r="1167" spans="3:3" x14ac:dyDescent="0.25">
      <c r="C1167" t="s">
        <v>1262</v>
      </c>
    </row>
    <row r="1168" spans="3:3" x14ac:dyDescent="0.25">
      <c r="C1168" t="s">
        <v>1263</v>
      </c>
    </row>
    <row r="1169" spans="3:3" x14ac:dyDescent="0.25">
      <c r="C1169" t="s">
        <v>1264</v>
      </c>
    </row>
    <row r="1170" spans="3:3" x14ac:dyDescent="0.25">
      <c r="C1170" t="s">
        <v>1265</v>
      </c>
    </row>
    <row r="1171" spans="3:3" x14ac:dyDescent="0.25">
      <c r="C1171" t="s">
        <v>1266</v>
      </c>
    </row>
    <row r="1172" spans="3:3" x14ac:dyDescent="0.25">
      <c r="C1172" t="s">
        <v>1267</v>
      </c>
    </row>
    <row r="1173" spans="3:3" x14ac:dyDescent="0.25">
      <c r="C1173" t="s">
        <v>1268</v>
      </c>
    </row>
    <row r="1174" spans="3:3" x14ac:dyDescent="0.25">
      <c r="C1174" t="s">
        <v>1269</v>
      </c>
    </row>
    <row r="1175" spans="3:3" x14ac:dyDescent="0.25">
      <c r="C1175" t="s">
        <v>1270</v>
      </c>
    </row>
    <row r="1176" spans="3:3" x14ac:dyDescent="0.25">
      <c r="C1176" t="s">
        <v>1271</v>
      </c>
    </row>
    <row r="1177" spans="3:3" x14ac:dyDescent="0.25">
      <c r="C1177" t="s">
        <v>1272</v>
      </c>
    </row>
    <row r="1178" spans="3:3" x14ac:dyDescent="0.25">
      <c r="C1178" t="s">
        <v>1273</v>
      </c>
    </row>
    <row r="1179" spans="3:3" x14ac:dyDescent="0.25">
      <c r="C1179" t="s">
        <v>1274</v>
      </c>
    </row>
    <row r="1180" spans="3:3" x14ac:dyDescent="0.25">
      <c r="C1180" t="s">
        <v>1275</v>
      </c>
    </row>
    <row r="1181" spans="3:3" x14ac:dyDescent="0.25">
      <c r="C1181" t="s">
        <v>1276</v>
      </c>
    </row>
    <row r="1182" spans="3:3" x14ac:dyDescent="0.25">
      <c r="C1182" t="s">
        <v>1277</v>
      </c>
    </row>
    <row r="1183" spans="3:3" x14ac:dyDescent="0.25">
      <c r="C1183" t="s">
        <v>1278</v>
      </c>
    </row>
    <row r="1184" spans="3:3" x14ac:dyDescent="0.25">
      <c r="C1184" t="s">
        <v>1279</v>
      </c>
    </row>
    <row r="1185" spans="3:4" x14ac:dyDescent="0.25">
      <c r="C1185" t="s">
        <v>1280</v>
      </c>
    </row>
    <row r="1186" spans="3:4" x14ac:dyDescent="0.25">
      <c r="C1186" t="s">
        <v>1281</v>
      </c>
    </row>
    <row r="1187" spans="3:4" x14ac:dyDescent="0.25">
      <c r="C1187" t="s">
        <v>1282</v>
      </c>
    </row>
    <row r="1188" spans="3:4" x14ac:dyDescent="0.25">
      <c r="C1188" t="s">
        <v>1283</v>
      </c>
    </row>
    <row r="1189" spans="3:4" x14ac:dyDescent="0.25">
      <c r="C1189" t="s">
        <v>1284</v>
      </c>
    </row>
    <row r="1190" spans="3:4" x14ac:dyDescent="0.25">
      <c r="C1190" t="s">
        <v>1285</v>
      </c>
    </row>
    <row r="1191" spans="3:4" x14ac:dyDescent="0.25">
      <c r="C1191" t="s">
        <v>1286</v>
      </c>
    </row>
    <row r="1192" spans="3:4" x14ac:dyDescent="0.25">
      <c r="C1192" t="s">
        <v>1287</v>
      </c>
    </row>
    <row r="1193" spans="3:4" x14ac:dyDescent="0.25">
      <c r="C1193" t="s">
        <v>1288</v>
      </c>
    </row>
    <row r="1194" spans="3:4" x14ac:dyDescent="0.25">
      <c r="C1194" t="s">
        <v>1289</v>
      </c>
    </row>
    <row r="1195" spans="3:4" x14ac:dyDescent="0.25">
      <c r="C1195" t="s">
        <v>1290</v>
      </c>
    </row>
    <row r="1196" spans="3:4" x14ac:dyDescent="0.25">
      <c r="C1196" s="12" t="s">
        <v>1291</v>
      </c>
      <c r="D1196" s="12"/>
    </row>
    <row r="1197" spans="3:4" x14ac:dyDescent="0.25">
      <c r="C1197" t="s">
        <v>1292</v>
      </c>
    </row>
    <row r="1198" spans="3:4" x14ac:dyDescent="0.25">
      <c r="C1198" t="s">
        <v>1293</v>
      </c>
    </row>
    <row r="1199" spans="3:4" x14ac:dyDescent="0.25">
      <c r="C1199" t="s">
        <v>1294</v>
      </c>
    </row>
    <row r="1200" spans="3:4" x14ac:dyDescent="0.25">
      <c r="C1200" t="s">
        <v>1295</v>
      </c>
    </row>
    <row r="1201" spans="3:3" x14ac:dyDescent="0.25">
      <c r="C1201" t="s">
        <v>1296</v>
      </c>
    </row>
    <row r="1202" spans="3:3" x14ac:dyDescent="0.25">
      <c r="C1202" t="s">
        <v>1297</v>
      </c>
    </row>
    <row r="1203" spans="3:3" x14ac:dyDescent="0.25">
      <c r="C1203" t="s">
        <v>1298</v>
      </c>
    </row>
    <row r="1204" spans="3:3" x14ac:dyDescent="0.25">
      <c r="C1204" t="s">
        <v>1299</v>
      </c>
    </row>
    <row r="1205" spans="3:3" x14ac:dyDescent="0.25">
      <c r="C1205" t="s">
        <v>1300</v>
      </c>
    </row>
    <row r="1206" spans="3:3" x14ac:dyDescent="0.25">
      <c r="C1206" t="s">
        <v>1301</v>
      </c>
    </row>
    <row r="1207" spans="3:3" x14ac:dyDescent="0.25">
      <c r="C1207" t="s">
        <v>1302</v>
      </c>
    </row>
    <row r="1208" spans="3:3" x14ac:dyDescent="0.25">
      <c r="C1208" t="s">
        <v>1303</v>
      </c>
    </row>
    <row r="1209" spans="3:3" x14ac:dyDescent="0.25">
      <c r="C1209" t="s">
        <v>1304</v>
      </c>
    </row>
    <row r="1210" spans="3:3" x14ac:dyDescent="0.25">
      <c r="C1210" t="s">
        <v>1305</v>
      </c>
    </row>
    <row r="1211" spans="3:3" x14ac:dyDescent="0.25">
      <c r="C1211" t="s">
        <v>1306</v>
      </c>
    </row>
    <row r="1212" spans="3:3" x14ac:dyDescent="0.25">
      <c r="C1212" t="s">
        <v>1307</v>
      </c>
    </row>
    <row r="1213" spans="3:3" x14ac:dyDescent="0.25">
      <c r="C1213" t="s">
        <v>1308</v>
      </c>
    </row>
    <row r="1214" spans="3:3" x14ac:dyDescent="0.25">
      <c r="C1214" t="s">
        <v>1309</v>
      </c>
    </row>
    <row r="1215" spans="3:3" x14ac:dyDescent="0.25">
      <c r="C1215" t="s">
        <v>1310</v>
      </c>
    </row>
    <row r="1216" spans="3:3" x14ac:dyDescent="0.25">
      <c r="C1216" t="s">
        <v>1311</v>
      </c>
    </row>
    <row r="1217" spans="3:3" x14ac:dyDescent="0.25">
      <c r="C1217" t="s">
        <v>1312</v>
      </c>
    </row>
    <row r="1218" spans="3:3" x14ac:dyDescent="0.25">
      <c r="C1218" t="s">
        <v>1313</v>
      </c>
    </row>
    <row r="1219" spans="3:3" x14ac:dyDescent="0.25">
      <c r="C1219" t="s">
        <v>1314</v>
      </c>
    </row>
    <row r="1220" spans="3:3" x14ac:dyDescent="0.25">
      <c r="C1220" t="s">
        <v>1315</v>
      </c>
    </row>
    <row r="1221" spans="3:3" x14ac:dyDescent="0.25">
      <c r="C1221" t="s">
        <v>1316</v>
      </c>
    </row>
    <row r="1222" spans="3:3" x14ac:dyDescent="0.25">
      <c r="C1222" t="s">
        <v>1317</v>
      </c>
    </row>
    <row r="1223" spans="3:3" x14ac:dyDescent="0.25">
      <c r="C1223" t="s">
        <v>1318</v>
      </c>
    </row>
    <row r="1224" spans="3:3" x14ac:dyDescent="0.25">
      <c r="C1224" t="s">
        <v>1319</v>
      </c>
    </row>
    <row r="1225" spans="3:3" x14ac:dyDescent="0.25">
      <c r="C1225" t="s">
        <v>1320</v>
      </c>
    </row>
    <row r="1226" spans="3:3" x14ac:dyDescent="0.25">
      <c r="C1226" t="s">
        <v>1321</v>
      </c>
    </row>
    <row r="1227" spans="3:3" x14ac:dyDescent="0.25">
      <c r="C1227" t="s">
        <v>1322</v>
      </c>
    </row>
    <row r="1228" spans="3:3" x14ac:dyDescent="0.25">
      <c r="C1228" t="s">
        <v>1323</v>
      </c>
    </row>
    <row r="1229" spans="3:3" x14ac:dyDescent="0.25">
      <c r="C1229" t="s">
        <v>1324</v>
      </c>
    </row>
    <row r="1230" spans="3:3" x14ac:dyDescent="0.25">
      <c r="C1230" t="s">
        <v>1325</v>
      </c>
    </row>
    <row r="1231" spans="3:3" x14ac:dyDescent="0.25">
      <c r="C1231" t="s">
        <v>1326</v>
      </c>
    </row>
    <row r="1232" spans="3:3" x14ac:dyDescent="0.25">
      <c r="C1232" t="s">
        <v>1327</v>
      </c>
    </row>
    <row r="1233" spans="3:3" x14ac:dyDescent="0.25">
      <c r="C1233" t="s">
        <v>1328</v>
      </c>
    </row>
    <row r="1234" spans="3:3" x14ac:dyDescent="0.25">
      <c r="C1234" t="s">
        <v>1329</v>
      </c>
    </row>
    <row r="1235" spans="3:3" x14ac:dyDescent="0.25">
      <c r="C1235" t="s">
        <v>1330</v>
      </c>
    </row>
    <row r="1236" spans="3:3" x14ac:dyDescent="0.25">
      <c r="C1236" t="s">
        <v>1331</v>
      </c>
    </row>
    <row r="1237" spans="3:3" x14ac:dyDescent="0.25">
      <c r="C1237" t="s">
        <v>1332</v>
      </c>
    </row>
    <row r="1238" spans="3:3" x14ac:dyDescent="0.25">
      <c r="C1238" t="s">
        <v>1333</v>
      </c>
    </row>
    <row r="1239" spans="3:3" x14ac:dyDescent="0.25">
      <c r="C1239" t="s">
        <v>1334</v>
      </c>
    </row>
    <row r="1240" spans="3:3" x14ac:dyDescent="0.25">
      <c r="C1240" t="s">
        <v>1335</v>
      </c>
    </row>
    <row r="1241" spans="3:3" x14ac:dyDescent="0.25">
      <c r="C1241" t="s">
        <v>1336</v>
      </c>
    </row>
    <row r="1242" spans="3:3" x14ac:dyDescent="0.25">
      <c r="C1242" t="s">
        <v>1337</v>
      </c>
    </row>
    <row r="1243" spans="3:3" x14ac:dyDescent="0.25">
      <c r="C1243" t="s">
        <v>1338</v>
      </c>
    </row>
    <row r="1244" spans="3:3" x14ac:dyDescent="0.25">
      <c r="C1244" t="s">
        <v>1339</v>
      </c>
    </row>
    <row r="1245" spans="3:3" x14ac:dyDescent="0.25">
      <c r="C1245" t="s">
        <v>1340</v>
      </c>
    </row>
    <row r="1246" spans="3:3" x14ac:dyDescent="0.25">
      <c r="C1246" t="s">
        <v>1341</v>
      </c>
    </row>
    <row r="1247" spans="3:3" x14ac:dyDescent="0.25">
      <c r="C1247" t="s">
        <v>1342</v>
      </c>
    </row>
    <row r="1248" spans="3:3" x14ac:dyDescent="0.25">
      <c r="C1248" t="s">
        <v>1343</v>
      </c>
    </row>
    <row r="1249" spans="3:3" x14ac:dyDescent="0.25">
      <c r="C1249" t="s">
        <v>1344</v>
      </c>
    </row>
    <row r="1250" spans="3:3" x14ac:dyDescent="0.25">
      <c r="C1250" t="s">
        <v>1345</v>
      </c>
    </row>
    <row r="1251" spans="3:3" x14ac:dyDescent="0.25">
      <c r="C1251" t="s">
        <v>1346</v>
      </c>
    </row>
    <row r="1252" spans="3:3" x14ac:dyDescent="0.25">
      <c r="C1252" t="s">
        <v>1347</v>
      </c>
    </row>
    <row r="1253" spans="3:3" x14ac:dyDescent="0.25">
      <c r="C1253" t="s">
        <v>1348</v>
      </c>
    </row>
    <row r="1254" spans="3:3" x14ac:dyDescent="0.25">
      <c r="C1254" t="s">
        <v>1349</v>
      </c>
    </row>
    <row r="1255" spans="3:3" x14ac:dyDescent="0.25">
      <c r="C1255" t="s">
        <v>1350</v>
      </c>
    </row>
    <row r="1256" spans="3:3" x14ac:dyDescent="0.25">
      <c r="C1256" t="s">
        <v>1351</v>
      </c>
    </row>
    <row r="1257" spans="3:3" x14ac:dyDescent="0.25">
      <c r="C1257" t="s">
        <v>1352</v>
      </c>
    </row>
    <row r="1258" spans="3:3" x14ac:dyDescent="0.25">
      <c r="C1258" t="s">
        <v>1353</v>
      </c>
    </row>
    <row r="1259" spans="3:3" x14ac:dyDescent="0.25">
      <c r="C1259" t="s">
        <v>1354</v>
      </c>
    </row>
    <row r="1260" spans="3:3" x14ac:dyDescent="0.25">
      <c r="C1260" t="s">
        <v>1355</v>
      </c>
    </row>
    <row r="1261" spans="3:3" x14ac:dyDescent="0.25">
      <c r="C1261" t="s">
        <v>1356</v>
      </c>
    </row>
    <row r="1262" spans="3:3" x14ac:dyDescent="0.25">
      <c r="C1262" t="s">
        <v>1357</v>
      </c>
    </row>
    <row r="1263" spans="3:3" x14ac:dyDescent="0.25">
      <c r="C1263" t="s">
        <v>1358</v>
      </c>
    </row>
    <row r="1264" spans="3:3" x14ac:dyDescent="0.25">
      <c r="C1264" t="s">
        <v>1359</v>
      </c>
    </row>
    <row r="1265" spans="3:3" x14ac:dyDescent="0.25">
      <c r="C1265" t="s">
        <v>1360</v>
      </c>
    </row>
    <row r="1266" spans="3:3" x14ac:dyDescent="0.25">
      <c r="C1266" t="s">
        <v>1361</v>
      </c>
    </row>
    <row r="1267" spans="3:3" x14ac:dyDescent="0.25">
      <c r="C1267" t="s">
        <v>1362</v>
      </c>
    </row>
    <row r="1268" spans="3:3" x14ac:dyDescent="0.25">
      <c r="C1268" t="s">
        <v>1363</v>
      </c>
    </row>
    <row r="1269" spans="3:3" x14ac:dyDescent="0.25">
      <c r="C1269" t="s">
        <v>1364</v>
      </c>
    </row>
    <row r="1270" spans="3:3" x14ac:dyDescent="0.25">
      <c r="C1270" t="s">
        <v>1365</v>
      </c>
    </row>
    <row r="1271" spans="3:3" x14ac:dyDescent="0.25">
      <c r="C1271" t="s">
        <v>1366</v>
      </c>
    </row>
    <row r="1272" spans="3:3" x14ac:dyDescent="0.25">
      <c r="C1272" t="s">
        <v>1367</v>
      </c>
    </row>
    <row r="1273" spans="3:3" x14ac:dyDescent="0.25">
      <c r="C1273" t="s">
        <v>1368</v>
      </c>
    </row>
    <row r="1274" spans="3:3" x14ac:dyDescent="0.25">
      <c r="C1274" t="s">
        <v>1369</v>
      </c>
    </row>
    <row r="1275" spans="3:3" x14ac:dyDescent="0.25">
      <c r="C1275" t="s">
        <v>1370</v>
      </c>
    </row>
    <row r="1276" spans="3:3" x14ac:dyDescent="0.25">
      <c r="C1276" t="s">
        <v>1371</v>
      </c>
    </row>
    <row r="1277" spans="3:3" x14ac:dyDescent="0.25">
      <c r="C1277" t="s">
        <v>1372</v>
      </c>
    </row>
    <row r="1278" spans="3:3" x14ac:dyDescent="0.25">
      <c r="C1278" t="s">
        <v>1373</v>
      </c>
    </row>
    <row r="1279" spans="3:3" x14ac:dyDescent="0.25">
      <c r="C1279" t="s">
        <v>1374</v>
      </c>
    </row>
    <row r="1280" spans="3:3" x14ac:dyDescent="0.25">
      <c r="C1280" t="s">
        <v>1375</v>
      </c>
    </row>
    <row r="1281" spans="3:3" x14ac:dyDescent="0.25">
      <c r="C1281" t="s">
        <v>1376</v>
      </c>
    </row>
    <row r="1282" spans="3:3" x14ac:dyDescent="0.25">
      <c r="C1282" t="s">
        <v>1377</v>
      </c>
    </row>
    <row r="1283" spans="3:3" x14ac:dyDescent="0.25">
      <c r="C1283" t="s">
        <v>1378</v>
      </c>
    </row>
    <row r="1284" spans="3:3" x14ac:dyDescent="0.25">
      <c r="C1284" t="s">
        <v>1379</v>
      </c>
    </row>
    <row r="1285" spans="3:3" x14ac:dyDescent="0.25">
      <c r="C1285" t="s">
        <v>1380</v>
      </c>
    </row>
    <row r="1286" spans="3:3" x14ac:dyDescent="0.25">
      <c r="C1286" t="s">
        <v>1381</v>
      </c>
    </row>
    <row r="1287" spans="3:3" x14ac:dyDescent="0.25">
      <c r="C1287" t="s">
        <v>1382</v>
      </c>
    </row>
    <row r="1288" spans="3:3" x14ac:dyDescent="0.25">
      <c r="C1288" t="s">
        <v>1383</v>
      </c>
    </row>
    <row r="1289" spans="3:3" x14ac:dyDescent="0.25">
      <c r="C1289" t="s">
        <v>1384</v>
      </c>
    </row>
    <row r="1290" spans="3:3" x14ac:dyDescent="0.25">
      <c r="C1290" t="s">
        <v>1385</v>
      </c>
    </row>
    <row r="1291" spans="3:3" x14ac:dyDescent="0.25">
      <c r="C1291" t="s">
        <v>1386</v>
      </c>
    </row>
    <row r="1292" spans="3:3" x14ac:dyDescent="0.25">
      <c r="C1292" t="s">
        <v>1387</v>
      </c>
    </row>
    <row r="1293" spans="3:3" x14ac:dyDescent="0.25">
      <c r="C1293" t="s">
        <v>1388</v>
      </c>
    </row>
    <row r="1294" spans="3:3" x14ac:dyDescent="0.25">
      <c r="C1294" t="s">
        <v>1389</v>
      </c>
    </row>
    <row r="1295" spans="3:3" x14ac:dyDescent="0.25">
      <c r="C1295" t="s">
        <v>1390</v>
      </c>
    </row>
    <row r="1296" spans="3:3" x14ac:dyDescent="0.25">
      <c r="C1296" t="s">
        <v>1391</v>
      </c>
    </row>
    <row r="1297" spans="3:4" x14ac:dyDescent="0.25">
      <c r="C1297" t="s">
        <v>1392</v>
      </c>
    </row>
    <row r="1298" spans="3:4" x14ac:dyDescent="0.25">
      <c r="C1298" t="s">
        <v>1393</v>
      </c>
    </row>
    <row r="1299" spans="3:4" x14ac:dyDescent="0.25">
      <c r="C1299" t="s">
        <v>1394</v>
      </c>
    </row>
    <row r="1300" spans="3:4" x14ac:dyDescent="0.25">
      <c r="C1300" s="12" t="s">
        <v>1395</v>
      </c>
      <c r="D1300" s="12"/>
    </row>
    <row r="1301" spans="3:4" x14ac:dyDescent="0.25">
      <c r="C1301" s="12" t="s">
        <v>1396</v>
      </c>
      <c r="D1301" s="12"/>
    </row>
    <row r="1302" spans="3:4" x14ac:dyDescent="0.25">
      <c r="C1302" s="12" t="s">
        <v>1397</v>
      </c>
      <c r="D1302" s="12"/>
    </row>
    <row r="1303" spans="3:4" x14ac:dyDescent="0.25">
      <c r="C1303" t="s">
        <v>1398</v>
      </c>
    </row>
    <row r="1304" spans="3:4" x14ac:dyDescent="0.25">
      <c r="C1304" t="s">
        <v>1399</v>
      </c>
    </row>
    <row r="1305" spans="3:4" x14ac:dyDescent="0.25">
      <c r="C1305" t="s">
        <v>1400</v>
      </c>
    </row>
    <row r="1306" spans="3:4" x14ac:dyDescent="0.25">
      <c r="C1306" t="s">
        <v>1401</v>
      </c>
    </row>
    <row r="1307" spans="3:4" x14ac:dyDescent="0.25">
      <c r="C1307" t="s">
        <v>1402</v>
      </c>
    </row>
    <row r="1308" spans="3:4" x14ac:dyDescent="0.25">
      <c r="C1308" t="s">
        <v>1403</v>
      </c>
    </row>
    <row r="1309" spans="3:4" x14ac:dyDescent="0.25">
      <c r="C1309" t="s">
        <v>1404</v>
      </c>
    </row>
    <row r="1310" spans="3:4" x14ac:dyDescent="0.25">
      <c r="C1310" t="s">
        <v>1405</v>
      </c>
    </row>
    <row r="1311" spans="3:4" x14ac:dyDescent="0.25">
      <c r="C1311" t="s">
        <v>1406</v>
      </c>
    </row>
    <row r="1312" spans="3:4" x14ac:dyDescent="0.25">
      <c r="C1312" t="s">
        <v>1407</v>
      </c>
    </row>
    <row r="1313" spans="3:3" x14ac:dyDescent="0.25">
      <c r="C1313" t="s">
        <v>1408</v>
      </c>
    </row>
    <row r="1314" spans="3:3" x14ac:dyDescent="0.25">
      <c r="C1314" t="s">
        <v>1409</v>
      </c>
    </row>
    <row r="1315" spans="3:3" x14ac:dyDescent="0.25">
      <c r="C1315" t="s">
        <v>1410</v>
      </c>
    </row>
    <row r="1316" spans="3:3" x14ac:dyDescent="0.25">
      <c r="C1316" t="s">
        <v>1411</v>
      </c>
    </row>
    <row r="1317" spans="3:3" x14ac:dyDescent="0.25">
      <c r="C1317" t="s">
        <v>1412</v>
      </c>
    </row>
    <row r="1318" spans="3:3" x14ac:dyDescent="0.25">
      <c r="C1318" t="s">
        <v>1413</v>
      </c>
    </row>
    <row r="1319" spans="3:3" x14ac:dyDescent="0.25">
      <c r="C1319" t="s">
        <v>1414</v>
      </c>
    </row>
    <row r="1320" spans="3:3" x14ac:dyDescent="0.25">
      <c r="C1320" t="s">
        <v>1415</v>
      </c>
    </row>
    <row r="1321" spans="3:3" x14ac:dyDescent="0.25">
      <c r="C1321" t="s">
        <v>1416</v>
      </c>
    </row>
    <row r="1322" spans="3:3" x14ac:dyDescent="0.25">
      <c r="C1322" t="s">
        <v>1417</v>
      </c>
    </row>
    <row r="1323" spans="3:3" x14ac:dyDescent="0.25">
      <c r="C1323" t="s">
        <v>1418</v>
      </c>
    </row>
    <row r="1324" spans="3:3" x14ac:dyDescent="0.25">
      <c r="C1324" t="s">
        <v>1419</v>
      </c>
    </row>
    <row r="1325" spans="3:3" x14ac:dyDescent="0.25">
      <c r="C1325" t="s">
        <v>1420</v>
      </c>
    </row>
    <row r="1326" spans="3:3" x14ac:dyDescent="0.25">
      <c r="C1326" t="s">
        <v>1421</v>
      </c>
    </row>
    <row r="1327" spans="3:3" x14ac:dyDescent="0.25">
      <c r="C1327" t="s">
        <v>1422</v>
      </c>
    </row>
    <row r="1328" spans="3:3" x14ac:dyDescent="0.25">
      <c r="C1328" t="s">
        <v>1423</v>
      </c>
    </row>
    <row r="1329" spans="3:3" x14ac:dyDescent="0.25">
      <c r="C1329" t="s">
        <v>1424</v>
      </c>
    </row>
    <row r="1330" spans="3:3" x14ac:dyDescent="0.25">
      <c r="C1330" t="s">
        <v>1425</v>
      </c>
    </row>
    <row r="1331" spans="3:3" x14ac:dyDescent="0.25">
      <c r="C1331" t="s">
        <v>1426</v>
      </c>
    </row>
    <row r="1332" spans="3:3" x14ac:dyDescent="0.25">
      <c r="C1332" t="s">
        <v>1427</v>
      </c>
    </row>
    <row r="1333" spans="3:3" x14ac:dyDescent="0.25">
      <c r="C1333" t="s">
        <v>1428</v>
      </c>
    </row>
    <row r="1334" spans="3:3" x14ac:dyDescent="0.25">
      <c r="C1334" t="s">
        <v>1429</v>
      </c>
    </row>
    <row r="1335" spans="3:3" x14ac:dyDescent="0.25">
      <c r="C1335" t="s">
        <v>1430</v>
      </c>
    </row>
    <row r="1336" spans="3:3" x14ac:dyDescent="0.25">
      <c r="C1336" t="s">
        <v>1431</v>
      </c>
    </row>
    <row r="1337" spans="3:3" x14ac:dyDescent="0.25">
      <c r="C1337" t="s">
        <v>1432</v>
      </c>
    </row>
    <row r="1338" spans="3:3" x14ac:dyDescent="0.25">
      <c r="C1338" t="s">
        <v>1433</v>
      </c>
    </row>
    <row r="1339" spans="3:3" x14ac:dyDescent="0.25">
      <c r="C1339" t="s">
        <v>1434</v>
      </c>
    </row>
    <row r="1340" spans="3:3" x14ac:dyDescent="0.25">
      <c r="C1340" t="s">
        <v>1435</v>
      </c>
    </row>
    <row r="1341" spans="3:3" x14ac:dyDescent="0.25">
      <c r="C1341" t="s">
        <v>1436</v>
      </c>
    </row>
    <row r="1342" spans="3:3" x14ac:dyDescent="0.25">
      <c r="C1342" t="s">
        <v>1437</v>
      </c>
    </row>
    <row r="1343" spans="3:3" x14ac:dyDescent="0.25">
      <c r="C1343" t="s">
        <v>1438</v>
      </c>
    </row>
    <row r="1344" spans="3:3" x14ac:dyDescent="0.25">
      <c r="C1344" t="s">
        <v>1439</v>
      </c>
    </row>
    <row r="1345" spans="3:4" x14ac:dyDescent="0.25">
      <c r="C1345" t="s">
        <v>1440</v>
      </c>
    </row>
    <row r="1346" spans="3:4" x14ac:dyDescent="0.25">
      <c r="C1346" t="s">
        <v>1441</v>
      </c>
    </row>
    <row r="1347" spans="3:4" x14ac:dyDescent="0.25">
      <c r="C1347" t="s">
        <v>1442</v>
      </c>
    </row>
    <row r="1348" spans="3:4" x14ac:dyDescent="0.25">
      <c r="C1348" t="s">
        <v>1443</v>
      </c>
    </row>
    <row r="1349" spans="3:4" x14ac:dyDescent="0.25">
      <c r="C1349" t="s">
        <v>1444</v>
      </c>
    </row>
    <row r="1350" spans="3:4" x14ac:dyDescent="0.25">
      <c r="C1350" t="s">
        <v>1445</v>
      </c>
    </row>
    <row r="1351" spans="3:4" x14ac:dyDescent="0.25">
      <c r="C1351" t="s">
        <v>1446</v>
      </c>
    </row>
    <row r="1352" spans="3:4" x14ac:dyDescent="0.25">
      <c r="C1352" t="s">
        <v>1447</v>
      </c>
    </row>
    <row r="1353" spans="3:4" x14ac:dyDescent="0.25">
      <c r="C1353" t="s">
        <v>1448</v>
      </c>
    </row>
    <row r="1354" spans="3:4" x14ac:dyDescent="0.25">
      <c r="C1354" t="s">
        <v>1449</v>
      </c>
    </row>
    <row r="1355" spans="3:4" x14ac:dyDescent="0.25">
      <c r="C1355" t="s">
        <v>1450</v>
      </c>
    </row>
    <row r="1356" spans="3:4" x14ac:dyDescent="0.25">
      <c r="C1356" s="12" t="s">
        <v>1451</v>
      </c>
      <c r="D1356" s="12"/>
    </row>
    <row r="1357" spans="3:4" x14ac:dyDescent="0.25">
      <c r="C1357" t="s">
        <v>1452</v>
      </c>
    </row>
    <row r="1358" spans="3:4" x14ac:dyDescent="0.25">
      <c r="C1358" t="s">
        <v>1453</v>
      </c>
    </row>
    <row r="1359" spans="3:4" x14ac:dyDescent="0.25">
      <c r="C1359" t="s">
        <v>1454</v>
      </c>
    </row>
    <row r="1360" spans="3:4" x14ac:dyDescent="0.25">
      <c r="C1360" t="s">
        <v>1455</v>
      </c>
    </row>
    <row r="1361" spans="3:3" x14ac:dyDescent="0.25">
      <c r="C1361" t="s">
        <v>1456</v>
      </c>
    </row>
    <row r="1362" spans="3:3" x14ac:dyDescent="0.25">
      <c r="C1362" t="s">
        <v>1457</v>
      </c>
    </row>
    <row r="1363" spans="3:3" x14ac:dyDescent="0.25">
      <c r="C1363" t="s">
        <v>1458</v>
      </c>
    </row>
    <row r="1364" spans="3:3" x14ac:dyDescent="0.25">
      <c r="C1364" t="s">
        <v>1459</v>
      </c>
    </row>
    <row r="1365" spans="3:3" x14ac:dyDescent="0.25">
      <c r="C1365" t="s">
        <v>1460</v>
      </c>
    </row>
    <row r="1366" spans="3:3" x14ac:dyDescent="0.25">
      <c r="C1366" t="s">
        <v>1461</v>
      </c>
    </row>
    <row r="1367" spans="3:3" x14ac:dyDescent="0.25">
      <c r="C1367" t="s">
        <v>1462</v>
      </c>
    </row>
    <row r="1368" spans="3:3" x14ac:dyDescent="0.25">
      <c r="C1368" t="s">
        <v>1463</v>
      </c>
    </row>
    <row r="1369" spans="3:3" x14ac:dyDescent="0.25">
      <c r="C1369" t="s">
        <v>1464</v>
      </c>
    </row>
    <row r="1370" spans="3:3" x14ac:dyDescent="0.25">
      <c r="C1370" t="s">
        <v>1465</v>
      </c>
    </row>
    <row r="1371" spans="3:3" x14ac:dyDescent="0.25">
      <c r="C1371" t="s">
        <v>1466</v>
      </c>
    </row>
    <row r="1372" spans="3:3" x14ac:dyDescent="0.25">
      <c r="C1372" t="s">
        <v>1467</v>
      </c>
    </row>
    <row r="1373" spans="3:3" x14ac:dyDescent="0.25">
      <c r="C1373" t="s">
        <v>1468</v>
      </c>
    </row>
    <row r="1374" spans="3:3" x14ac:dyDescent="0.25">
      <c r="C1374" t="s">
        <v>1469</v>
      </c>
    </row>
    <row r="1375" spans="3:3" x14ac:dyDescent="0.25">
      <c r="C1375" t="s">
        <v>1470</v>
      </c>
    </row>
    <row r="1376" spans="3:3" x14ac:dyDescent="0.25">
      <c r="C1376" t="s">
        <v>1471</v>
      </c>
    </row>
    <row r="1377" spans="3:3" x14ac:dyDescent="0.25">
      <c r="C1377" t="s">
        <v>1472</v>
      </c>
    </row>
    <row r="1378" spans="3:3" x14ac:dyDescent="0.25">
      <c r="C1378" t="s">
        <v>1473</v>
      </c>
    </row>
    <row r="1379" spans="3:3" x14ac:dyDescent="0.25">
      <c r="C1379" t="s">
        <v>1474</v>
      </c>
    </row>
    <row r="1380" spans="3:3" x14ac:dyDescent="0.25">
      <c r="C1380" t="s">
        <v>1475</v>
      </c>
    </row>
    <row r="1381" spans="3:3" x14ac:dyDescent="0.25">
      <c r="C1381" t="s">
        <v>1476</v>
      </c>
    </row>
    <row r="1382" spans="3:3" x14ac:dyDescent="0.25">
      <c r="C1382" t="s">
        <v>1477</v>
      </c>
    </row>
    <row r="1383" spans="3:3" x14ac:dyDescent="0.25">
      <c r="C1383" t="s">
        <v>1478</v>
      </c>
    </row>
    <row r="1384" spans="3:3" x14ac:dyDescent="0.25">
      <c r="C1384" t="s">
        <v>1479</v>
      </c>
    </row>
    <row r="1385" spans="3:3" x14ac:dyDescent="0.25">
      <c r="C1385" t="s">
        <v>1480</v>
      </c>
    </row>
    <row r="1386" spans="3:3" x14ac:dyDescent="0.25">
      <c r="C1386" t="s">
        <v>1481</v>
      </c>
    </row>
    <row r="1387" spans="3:3" x14ac:dyDescent="0.25">
      <c r="C1387" t="s">
        <v>1482</v>
      </c>
    </row>
    <row r="1388" spans="3:3" x14ac:dyDescent="0.25">
      <c r="C1388" t="s">
        <v>1483</v>
      </c>
    </row>
    <row r="1389" spans="3:3" x14ac:dyDescent="0.25">
      <c r="C1389" t="s">
        <v>1484</v>
      </c>
    </row>
    <row r="1390" spans="3:3" x14ac:dyDescent="0.25">
      <c r="C1390" t="s">
        <v>1485</v>
      </c>
    </row>
    <row r="1391" spans="3:3" x14ac:dyDescent="0.25">
      <c r="C1391" t="s">
        <v>1486</v>
      </c>
    </row>
    <row r="1392" spans="3:3" x14ac:dyDescent="0.25">
      <c r="C1392" t="s">
        <v>1487</v>
      </c>
    </row>
    <row r="1393" spans="3:3" x14ac:dyDescent="0.25">
      <c r="C1393" t="s">
        <v>1488</v>
      </c>
    </row>
    <row r="1394" spans="3:3" x14ac:dyDescent="0.25">
      <c r="C1394" t="s">
        <v>1489</v>
      </c>
    </row>
    <row r="1395" spans="3:3" x14ac:dyDescent="0.25">
      <c r="C1395" t="s">
        <v>1490</v>
      </c>
    </row>
    <row r="1396" spans="3:3" x14ac:dyDescent="0.25">
      <c r="C1396" t="s">
        <v>1491</v>
      </c>
    </row>
    <row r="1397" spans="3:3" x14ac:dyDescent="0.25">
      <c r="C1397" t="s">
        <v>1492</v>
      </c>
    </row>
    <row r="1398" spans="3:3" x14ac:dyDescent="0.25">
      <c r="C1398" t="s">
        <v>1493</v>
      </c>
    </row>
    <row r="1399" spans="3:3" x14ac:dyDescent="0.25">
      <c r="C1399" t="s">
        <v>1494</v>
      </c>
    </row>
    <row r="1400" spans="3:3" x14ac:dyDescent="0.25">
      <c r="C1400" t="s">
        <v>1495</v>
      </c>
    </row>
    <row r="1401" spans="3:3" x14ac:dyDescent="0.25">
      <c r="C1401" t="s">
        <v>1496</v>
      </c>
    </row>
    <row r="1402" spans="3:3" x14ac:dyDescent="0.25">
      <c r="C1402" t="s">
        <v>1497</v>
      </c>
    </row>
    <row r="1403" spans="3:3" x14ac:dyDescent="0.25">
      <c r="C1403" t="s">
        <v>1498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5D3AC74D9D7747B4C52555BC30A227" ma:contentTypeVersion="0" ma:contentTypeDescription="Crear nuevo documento." ma:contentTypeScope="" ma:versionID="061a45ede7cea29647baa6a058514f88">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ED64C9-0BE3-4C04-B793-55C0437ED945}"/>
</file>

<file path=customXml/itemProps2.xml><?xml version="1.0" encoding="utf-8"?>
<ds:datastoreItem xmlns:ds="http://schemas.openxmlformats.org/officeDocument/2006/customXml" ds:itemID="{D00B9D21-81AF-48E6-9881-765869005BBF}"/>
</file>

<file path=customXml/itemProps3.xml><?xml version="1.0" encoding="utf-8"?>
<ds:datastoreItem xmlns:ds="http://schemas.openxmlformats.org/officeDocument/2006/customXml" ds:itemID="{CDCD3AC4-C542-46CE-95F3-F3F5649AEC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PORT</vt:lpstr>
      <vt:lpstr>1. OFERTA MINCIENCIAS</vt:lpstr>
      <vt:lpstr>Hoja1</vt:lpstr>
      <vt:lpstr>Hoja5</vt:lpstr>
      <vt:lpstr>Cuadro Base de Recursos  P.Inv.</vt:lpstr>
      <vt:lpstr>1. Primera Diapositiva</vt:lpstr>
      <vt:lpstr>2. Resumen</vt:lpstr>
      <vt:lpstr>3. Otras iniciativas no PAM</vt:lpstr>
      <vt:lpstr>Listas</vt:lpstr>
      <vt:lpstr>'1. OFERTA MINCIENCIAS'!Área_de_impresión</vt:lpstr>
      <vt:lpstr>PORT!Área_de_impresión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Pinzón López</dc:creator>
  <cp:lastModifiedBy>Liliana María Gómez Pinilla</cp:lastModifiedBy>
  <cp:lastPrinted>2022-01-07T19:55:33Z</cp:lastPrinted>
  <dcterms:created xsi:type="dcterms:W3CDTF">2020-03-18T14:35:43Z</dcterms:created>
  <dcterms:modified xsi:type="dcterms:W3CDTF">2022-02-02T20:17:17Z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0x010100DE5D3AC74D9D7747B4C52555BC30A227</vt:lpwstr>
  </property>
</Properties>
</file>